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748\Downloads\"/>
    </mc:Choice>
  </mc:AlternateContent>
  <xr:revisionPtr revIDLastSave="0" documentId="13_ncr:1_{B809A44D-043B-4479-A06E-F8B307ED4FBC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入力シート" sheetId="3" r:id="rId1"/>
    <sheet name="DATE" sheetId="1" state="hidden" r:id="rId2"/>
    <sheet name="NANS" sheetId="4" state="hidden" r:id="rId3"/>
  </sheets>
  <externalReferences>
    <externalReference r:id="rId4"/>
  </externalReferences>
  <definedNames>
    <definedName name="_xlnm.Print_Area" localSheetId="0">入力シート!$A$1:$V$103</definedName>
    <definedName name="_xlnm.Print_Titles" localSheetId="0">入力シート!$1:$11</definedName>
    <definedName name="一般">DATE!$A$23:$A$28</definedName>
    <definedName name="高校">DATE!$C$23:$C$28</definedName>
    <definedName name="種別">DATE!$E$33:$E$37</definedName>
    <definedName name="所属地">DATE!$B$33:$B$80</definedName>
    <definedName name="女子競技">OFFSET([1]データ!$F$2,0,0,COUNTA([1]データ!$F$2:$F$100),1)</definedName>
    <definedName name="小学4年以下">DATE!$G$23</definedName>
    <definedName name="小学5･6年">DATE!$F$23</definedName>
    <definedName name="性別">DATE!$H$33:$H$35</definedName>
    <definedName name="男子競技">OFFSET([1]データ!$B$2,0,0,COUNTA([1]データ!$B$2:$B$100),1)</definedName>
    <definedName name="中学1年">DATE!$E$23:$E$27</definedName>
    <definedName name="中学2･3年">DATE!$D$23:$D$27</definedName>
  </definedNames>
  <calcPr calcId="191029"/>
</workbook>
</file>

<file path=xl/calcChain.xml><?xml version="1.0" encoding="utf-8"?>
<calcChain xmlns="http://schemas.openxmlformats.org/spreadsheetml/2006/main">
  <c r="AK6" i="3" l="1"/>
  <c r="AL6" i="3"/>
  <c r="AD40" i="4" l="1"/>
  <c r="AD41" i="4"/>
  <c r="AD42" i="4"/>
  <c r="AD43" i="4"/>
  <c r="AD44" i="4"/>
  <c r="AD45" i="4"/>
  <c r="AD46" i="4"/>
  <c r="AD47" i="4"/>
  <c r="Z39" i="4"/>
  <c r="Z40" i="4"/>
  <c r="Z41" i="4"/>
  <c r="Z42" i="4"/>
  <c r="Z43" i="4"/>
  <c r="Z44" i="4"/>
  <c r="Z45" i="4"/>
  <c r="Z46" i="4"/>
  <c r="Z47" i="4"/>
  <c r="V42" i="4"/>
  <c r="V43" i="4"/>
  <c r="V44" i="4"/>
  <c r="V45" i="4"/>
  <c r="V46" i="4"/>
  <c r="V47" i="4"/>
  <c r="AD113" i="4"/>
  <c r="Z113" i="4"/>
  <c r="V113" i="4"/>
  <c r="P113" i="4"/>
  <c r="O113" i="4"/>
  <c r="N113" i="4"/>
  <c r="M113" i="4"/>
  <c r="L113" i="4"/>
  <c r="K113" i="4"/>
  <c r="J113" i="4"/>
  <c r="G113" i="4"/>
  <c r="F113" i="4"/>
  <c r="H113" i="4" s="1"/>
  <c r="E113" i="4"/>
  <c r="AD112" i="4"/>
  <c r="Z112" i="4"/>
  <c r="V112" i="4"/>
  <c r="P112" i="4"/>
  <c r="O112" i="4"/>
  <c r="N112" i="4"/>
  <c r="M112" i="4"/>
  <c r="L112" i="4"/>
  <c r="K112" i="4"/>
  <c r="J112" i="4"/>
  <c r="G112" i="4"/>
  <c r="F112" i="4"/>
  <c r="H112" i="4" s="1"/>
  <c r="E112" i="4"/>
  <c r="AD111" i="4"/>
  <c r="Z111" i="4"/>
  <c r="V111" i="4"/>
  <c r="P111" i="4"/>
  <c r="O111" i="4"/>
  <c r="N111" i="4"/>
  <c r="M111" i="4"/>
  <c r="L111" i="4"/>
  <c r="K111" i="4"/>
  <c r="J111" i="4"/>
  <c r="G111" i="4"/>
  <c r="F111" i="4"/>
  <c r="H111" i="4" s="1"/>
  <c r="E111" i="4"/>
  <c r="AD110" i="4"/>
  <c r="Z110" i="4"/>
  <c r="V110" i="4"/>
  <c r="P110" i="4"/>
  <c r="O110" i="4"/>
  <c r="N110" i="4"/>
  <c r="M110" i="4"/>
  <c r="L110" i="4"/>
  <c r="K110" i="4"/>
  <c r="J110" i="4"/>
  <c r="G110" i="4"/>
  <c r="F110" i="4"/>
  <c r="H110" i="4" s="1"/>
  <c r="E110" i="4"/>
  <c r="AD109" i="4"/>
  <c r="Z109" i="4"/>
  <c r="V109" i="4"/>
  <c r="P109" i="4"/>
  <c r="O109" i="4"/>
  <c r="N109" i="4"/>
  <c r="M109" i="4"/>
  <c r="L109" i="4"/>
  <c r="K109" i="4"/>
  <c r="J109" i="4"/>
  <c r="G109" i="4"/>
  <c r="F109" i="4"/>
  <c r="H109" i="4" s="1"/>
  <c r="E109" i="4"/>
  <c r="AD108" i="4"/>
  <c r="Z108" i="4"/>
  <c r="V108" i="4"/>
  <c r="P108" i="4"/>
  <c r="O108" i="4"/>
  <c r="N108" i="4"/>
  <c r="M108" i="4"/>
  <c r="L108" i="4"/>
  <c r="K108" i="4"/>
  <c r="J108" i="4"/>
  <c r="G108" i="4"/>
  <c r="F108" i="4"/>
  <c r="H108" i="4" s="1"/>
  <c r="E108" i="4"/>
  <c r="AD107" i="4"/>
  <c r="Z107" i="4"/>
  <c r="V107" i="4"/>
  <c r="P107" i="4"/>
  <c r="O107" i="4"/>
  <c r="N107" i="4"/>
  <c r="M107" i="4"/>
  <c r="L107" i="4"/>
  <c r="K107" i="4"/>
  <c r="J107" i="4"/>
  <c r="G107" i="4"/>
  <c r="F107" i="4"/>
  <c r="H107" i="4" s="1"/>
  <c r="E107" i="4"/>
  <c r="AD106" i="4"/>
  <c r="Z106" i="4"/>
  <c r="V106" i="4"/>
  <c r="P106" i="4"/>
  <c r="O106" i="4"/>
  <c r="N106" i="4"/>
  <c r="M106" i="4"/>
  <c r="L106" i="4"/>
  <c r="K106" i="4"/>
  <c r="J106" i="4"/>
  <c r="G106" i="4"/>
  <c r="F106" i="4"/>
  <c r="H106" i="4" s="1"/>
  <c r="E106" i="4"/>
  <c r="AD105" i="4"/>
  <c r="Z105" i="4"/>
  <c r="V105" i="4"/>
  <c r="P105" i="4"/>
  <c r="O105" i="4"/>
  <c r="N105" i="4"/>
  <c r="M105" i="4"/>
  <c r="L105" i="4"/>
  <c r="K105" i="4"/>
  <c r="J105" i="4"/>
  <c r="G105" i="4"/>
  <c r="F105" i="4"/>
  <c r="H105" i="4" s="1"/>
  <c r="E105" i="4"/>
  <c r="AD104" i="4"/>
  <c r="Z104" i="4"/>
  <c r="V104" i="4"/>
  <c r="P104" i="4"/>
  <c r="O104" i="4"/>
  <c r="N104" i="4"/>
  <c r="M104" i="4"/>
  <c r="L104" i="4"/>
  <c r="K104" i="4"/>
  <c r="J104" i="4"/>
  <c r="G104" i="4"/>
  <c r="F104" i="4"/>
  <c r="H104" i="4" s="1"/>
  <c r="E104" i="4"/>
  <c r="AD103" i="4"/>
  <c r="Z103" i="4"/>
  <c r="V103" i="4"/>
  <c r="P103" i="4"/>
  <c r="O103" i="4"/>
  <c r="N103" i="4"/>
  <c r="M103" i="4"/>
  <c r="L103" i="4"/>
  <c r="K103" i="4"/>
  <c r="J103" i="4"/>
  <c r="G103" i="4"/>
  <c r="F103" i="4"/>
  <c r="H103" i="4" s="1"/>
  <c r="E103" i="4"/>
  <c r="AD102" i="4"/>
  <c r="Z102" i="4"/>
  <c r="V102" i="4"/>
  <c r="P102" i="4"/>
  <c r="O102" i="4"/>
  <c r="N102" i="4"/>
  <c r="M102" i="4"/>
  <c r="L102" i="4"/>
  <c r="K102" i="4"/>
  <c r="J102" i="4"/>
  <c r="G102" i="4"/>
  <c r="F102" i="4"/>
  <c r="H102" i="4" s="1"/>
  <c r="E102" i="4"/>
  <c r="AD101" i="4"/>
  <c r="Z101" i="4"/>
  <c r="V101" i="4"/>
  <c r="P101" i="4"/>
  <c r="O101" i="4"/>
  <c r="N101" i="4"/>
  <c r="M101" i="4"/>
  <c r="L101" i="4"/>
  <c r="K101" i="4"/>
  <c r="J101" i="4"/>
  <c r="G101" i="4"/>
  <c r="F101" i="4"/>
  <c r="H101" i="4" s="1"/>
  <c r="E101" i="4"/>
  <c r="AD100" i="4"/>
  <c r="Z100" i="4"/>
  <c r="V100" i="4"/>
  <c r="P100" i="4"/>
  <c r="O100" i="4"/>
  <c r="N100" i="4"/>
  <c r="M100" i="4"/>
  <c r="L100" i="4"/>
  <c r="K100" i="4"/>
  <c r="J100" i="4"/>
  <c r="G100" i="4"/>
  <c r="F100" i="4"/>
  <c r="H100" i="4" s="1"/>
  <c r="E100" i="4"/>
  <c r="AD99" i="4"/>
  <c r="Z99" i="4"/>
  <c r="V99" i="4"/>
  <c r="P99" i="4"/>
  <c r="O99" i="4"/>
  <c r="N99" i="4"/>
  <c r="M99" i="4"/>
  <c r="L99" i="4"/>
  <c r="K99" i="4"/>
  <c r="J99" i="4"/>
  <c r="G99" i="4"/>
  <c r="F99" i="4"/>
  <c r="H99" i="4" s="1"/>
  <c r="E99" i="4"/>
  <c r="AD98" i="4"/>
  <c r="Z98" i="4"/>
  <c r="V98" i="4"/>
  <c r="P98" i="4"/>
  <c r="O98" i="4"/>
  <c r="N98" i="4"/>
  <c r="M98" i="4"/>
  <c r="L98" i="4"/>
  <c r="K98" i="4"/>
  <c r="J98" i="4"/>
  <c r="G98" i="4"/>
  <c r="F98" i="4"/>
  <c r="H98" i="4" s="1"/>
  <c r="E98" i="4"/>
  <c r="AD97" i="4"/>
  <c r="Z97" i="4"/>
  <c r="V97" i="4"/>
  <c r="P97" i="4"/>
  <c r="O97" i="4"/>
  <c r="N97" i="4"/>
  <c r="M97" i="4"/>
  <c r="L97" i="4"/>
  <c r="K97" i="4"/>
  <c r="J97" i="4"/>
  <c r="G97" i="4"/>
  <c r="F97" i="4"/>
  <c r="H97" i="4" s="1"/>
  <c r="E97" i="4"/>
  <c r="AD96" i="4"/>
  <c r="Z96" i="4"/>
  <c r="V96" i="4"/>
  <c r="P96" i="4"/>
  <c r="O96" i="4"/>
  <c r="N96" i="4"/>
  <c r="M96" i="4"/>
  <c r="L96" i="4"/>
  <c r="K96" i="4"/>
  <c r="J96" i="4"/>
  <c r="G96" i="4"/>
  <c r="F96" i="4"/>
  <c r="H96" i="4" s="1"/>
  <c r="E96" i="4"/>
  <c r="AD95" i="4"/>
  <c r="Z95" i="4"/>
  <c r="V95" i="4"/>
  <c r="P95" i="4"/>
  <c r="O95" i="4"/>
  <c r="N95" i="4"/>
  <c r="M95" i="4"/>
  <c r="L95" i="4"/>
  <c r="K95" i="4"/>
  <c r="J95" i="4"/>
  <c r="G95" i="4"/>
  <c r="F95" i="4"/>
  <c r="H95" i="4" s="1"/>
  <c r="E95" i="4"/>
  <c r="AD94" i="4"/>
  <c r="Z94" i="4"/>
  <c r="V94" i="4"/>
  <c r="P94" i="4"/>
  <c r="O94" i="4"/>
  <c r="N94" i="4"/>
  <c r="M94" i="4"/>
  <c r="L94" i="4"/>
  <c r="K94" i="4"/>
  <c r="J94" i="4"/>
  <c r="G94" i="4"/>
  <c r="F94" i="4"/>
  <c r="H94" i="4" s="1"/>
  <c r="E94" i="4"/>
  <c r="AD93" i="4"/>
  <c r="Z93" i="4"/>
  <c r="V93" i="4"/>
  <c r="P93" i="4"/>
  <c r="O93" i="4"/>
  <c r="N93" i="4"/>
  <c r="M93" i="4"/>
  <c r="L93" i="4"/>
  <c r="K93" i="4"/>
  <c r="J93" i="4"/>
  <c r="G93" i="4"/>
  <c r="F93" i="4"/>
  <c r="H93" i="4" s="1"/>
  <c r="E93" i="4"/>
  <c r="AD92" i="4"/>
  <c r="Z92" i="4"/>
  <c r="V92" i="4"/>
  <c r="P92" i="4"/>
  <c r="O92" i="4"/>
  <c r="N92" i="4"/>
  <c r="M92" i="4"/>
  <c r="L92" i="4"/>
  <c r="K92" i="4"/>
  <c r="J92" i="4"/>
  <c r="G92" i="4"/>
  <c r="F92" i="4"/>
  <c r="H92" i="4" s="1"/>
  <c r="E92" i="4"/>
  <c r="AD91" i="4"/>
  <c r="Z91" i="4"/>
  <c r="V91" i="4"/>
  <c r="P91" i="4"/>
  <c r="O91" i="4"/>
  <c r="N91" i="4"/>
  <c r="M91" i="4"/>
  <c r="L91" i="4"/>
  <c r="K91" i="4"/>
  <c r="J91" i="4"/>
  <c r="G91" i="4"/>
  <c r="F91" i="4"/>
  <c r="H91" i="4" s="1"/>
  <c r="E91" i="4"/>
  <c r="AD90" i="4"/>
  <c r="Z90" i="4"/>
  <c r="V90" i="4"/>
  <c r="P90" i="4"/>
  <c r="O90" i="4"/>
  <c r="N90" i="4"/>
  <c r="M90" i="4"/>
  <c r="L90" i="4"/>
  <c r="K90" i="4"/>
  <c r="J90" i="4"/>
  <c r="G90" i="4"/>
  <c r="F90" i="4"/>
  <c r="H90" i="4" s="1"/>
  <c r="E90" i="4"/>
  <c r="AD89" i="4"/>
  <c r="Z89" i="4"/>
  <c r="V89" i="4"/>
  <c r="P89" i="4"/>
  <c r="O89" i="4"/>
  <c r="N89" i="4"/>
  <c r="M89" i="4"/>
  <c r="L89" i="4"/>
  <c r="K89" i="4"/>
  <c r="J89" i="4"/>
  <c r="G89" i="4"/>
  <c r="F89" i="4"/>
  <c r="H89" i="4" s="1"/>
  <c r="E89" i="4"/>
  <c r="AD88" i="4"/>
  <c r="Z88" i="4"/>
  <c r="V88" i="4"/>
  <c r="P88" i="4"/>
  <c r="O88" i="4"/>
  <c r="N88" i="4"/>
  <c r="M88" i="4"/>
  <c r="L88" i="4"/>
  <c r="K88" i="4"/>
  <c r="J88" i="4"/>
  <c r="G88" i="4"/>
  <c r="F88" i="4"/>
  <c r="H88" i="4" s="1"/>
  <c r="E88" i="4"/>
  <c r="AD87" i="4"/>
  <c r="Z87" i="4"/>
  <c r="V87" i="4"/>
  <c r="P87" i="4"/>
  <c r="O87" i="4"/>
  <c r="N87" i="4"/>
  <c r="M87" i="4"/>
  <c r="L87" i="4"/>
  <c r="K87" i="4"/>
  <c r="J87" i="4"/>
  <c r="G87" i="4"/>
  <c r="F87" i="4"/>
  <c r="H87" i="4" s="1"/>
  <c r="E87" i="4"/>
  <c r="AD86" i="4"/>
  <c r="Z86" i="4"/>
  <c r="V86" i="4"/>
  <c r="P86" i="4"/>
  <c r="O86" i="4"/>
  <c r="N86" i="4"/>
  <c r="M86" i="4"/>
  <c r="L86" i="4"/>
  <c r="K86" i="4"/>
  <c r="J86" i="4"/>
  <c r="G86" i="4"/>
  <c r="F86" i="4"/>
  <c r="H86" i="4" s="1"/>
  <c r="E86" i="4"/>
  <c r="AD85" i="4"/>
  <c r="Z85" i="4"/>
  <c r="V85" i="4"/>
  <c r="P85" i="4"/>
  <c r="O85" i="4"/>
  <c r="N85" i="4"/>
  <c r="M85" i="4"/>
  <c r="L85" i="4"/>
  <c r="K85" i="4"/>
  <c r="J85" i="4"/>
  <c r="G85" i="4"/>
  <c r="F85" i="4"/>
  <c r="H85" i="4" s="1"/>
  <c r="E85" i="4"/>
  <c r="AD84" i="4"/>
  <c r="Z84" i="4"/>
  <c r="V84" i="4"/>
  <c r="P84" i="4"/>
  <c r="O84" i="4"/>
  <c r="N84" i="4"/>
  <c r="M84" i="4"/>
  <c r="L84" i="4"/>
  <c r="K84" i="4"/>
  <c r="J84" i="4"/>
  <c r="G84" i="4"/>
  <c r="F84" i="4"/>
  <c r="H84" i="4" s="1"/>
  <c r="E84" i="4"/>
  <c r="AD83" i="4"/>
  <c r="Z83" i="4"/>
  <c r="V83" i="4"/>
  <c r="P83" i="4"/>
  <c r="O83" i="4"/>
  <c r="N83" i="4"/>
  <c r="M83" i="4"/>
  <c r="L83" i="4"/>
  <c r="K83" i="4"/>
  <c r="J83" i="4"/>
  <c r="G83" i="4"/>
  <c r="F83" i="4"/>
  <c r="H83" i="4" s="1"/>
  <c r="E83" i="4"/>
  <c r="AD82" i="4"/>
  <c r="Z82" i="4"/>
  <c r="V82" i="4"/>
  <c r="P82" i="4"/>
  <c r="O82" i="4"/>
  <c r="N82" i="4"/>
  <c r="M82" i="4"/>
  <c r="L82" i="4"/>
  <c r="K82" i="4"/>
  <c r="J82" i="4"/>
  <c r="G82" i="4"/>
  <c r="F82" i="4"/>
  <c r="H82" i="4" s="1"/>
  <c r="E82" i="4"/>
  <c r="AD81" i="4"/>
  <c r="Z81" i="4"/>
  <c r="V81" i="4"/>
  <c r="P81" i="4"/>
  <c r="O81" i="4"/>
  <c r="N81" i="4"/>
  <c r="M81" i="4"/>
  <c r="L81" i="4"/>
  <c r="K81" i="4"/>
  <c r="J81" i="4"/>
  <c r="G81" i="4"/>
  <c r="F81" i="4"/>
  <c r="H81" i="4" s="1"/>
  <c r="E81" i="4"/>
  <c r="AD80" i="4"/>
  <c r="Z80" i="4"/>
  <c r="V80" i="4"/>
  <c r="P80" i="4"/>
  <c r="O80" i="4"/>
  <c r="N80" i="4"/>
  <c r="M80" i="4"/>
  <c r="L80" i="4"/>
  <c r="K80" i="4"/>
  <c r="J80" i="4"/>
  <c r="G80" i="4"/>
  <c r="F80" i="4"/>
  <c r="H80" i="4" s="1"/>
  <c r="E80" i="4"/>
  <c r="AD79" i="4"/>
  <c r="Z79" i="4"/>
  <c r="V79" i="4"/>
  <c r="P79" i="4"/>
  <c r="O79" i="4"/>
  <c r="N79" i="4"/>
  <c r="M79" i="4"/>
  <c r="L79" i="4"/>
  <c r="K79" i="4"/>
  <c r="J79" i="4"/>
  <c r="G79" i="4"/>
  <c r="F79" i="4"/>
  <c r="H79" i="4" s="1"/>
  <c r="E79" i="4"/>
  <c r="AD78" i="4"/>
  <c r="Z78" i="4"/>
  <c r="V78" i="4"/>
  <c r="P78" i="4"/>
  <c r="O78" i="4"/>
  <c r="N78" i="4"/>
  <c r="M78" i="4"/>
  <c r="L78" i="4"/>
  <c r="K78" i="4"/>
  <c r="J78" i="4"/>
  <c r="G78" i="4"/>
  <c r="F78" i="4"/>
  <c r="H78" i="4" s="1"/>
  <c r="E78" i="4"/>
  <c r="AD77" i="4"/>
  <c r="Z77" i="4"/>
  <c r="V77" i="4"/>
  <c r="P77" i="4"/>
  <c r="O77" i="4"/>
  <c r="N77" i="4"/>
  <c r="M77" i="4"/>
  <c r="L77" i="4"/>
  <c r="K77" i="4"/>
  <c r="J77" i="4"/>
  <c r="G77" i="4"/>
  <c r="F77" i="4"/>
  <c r="H77" i="4" s="1"/>
  <c r="E77" i="4"/>
  <c r="AD76" i="4"/>
  <c r="Z76" i="4"/>
  <c r="V76" i="4"/>
  <c r="P76" i="4"/>
  <c r="O76" i="4"/>
  <c r="N76" i="4"/>
  <c r="M76" i="4"/>
  <c r="L76" i="4"/>
  <c r="K76" i="4"/>
  <c r="J76" i="4"/>
  <c r="G76" i="4"/>
  <c r="F76" i="4"/>
  <c r="H76" i="4" s="1"/>
  <c r="E76" i="4"/>
  <c r="AD75" i="4"/>
  <c r="Z75" i="4"/>
  <c r="V75" i="4"/>
  <c r="P75" i="4"/>
  <c r="O75" i="4"/>
  <c r="N75" i="4"/>
  <c r="M75" i="4"/>
  <c r="L75" i="4"/>
  <c r="K75" i="4"/>
  <c r="J75" i="4"/>
  <c r="G75" i="4"/>
  <c r="F75" i="4"/>
  <c r="H75" i="4" s="1"/>
  <c r="E75" i="4"/>
  <c r="AD74" i="4"/>
  <c r="Z74" i="4"/>
  <c r="V74" i="4"/>
  <c r="P74" i="4"/>
  <c r="O74" i="4"/>
  <c r="N74" i="4"/>
  <c r="M74" i="4"/>
  <c r="L74" i="4"/>
  <c r="K74" i="4"/>
  <c r="J74" i="4"/>
  <c r="G74" i="4"/>
  <c r="F74" i="4"/>
  <c r="H74" i="4" s="1"/>
  <c r="E74" i="4"/>
  <c r="AD73" i="4"/>
  <c r="Z73" i="4"/>
  <c r="V73" i="4"/>
  <c r="P73" i="4"/>
  <c r="O73" i="4"/>
  <c r="N73" i="4"/>
  <c r="M73" i="4"/>
  <c r="L73" i="4"/>
  <c r="K73" i="4"/>
  <c r="J73" i="4"/>
  <c r="G73" i="4"/>
  <c r="F73" i="4"/>
  <c r="H73" i="4" s="1"/>
  <c r="E73" i="4"/>
  <c r="AD72" i="4"/>
  <c r="Z72" i="4"/>
  <c r="V72" i="4"/>
  <c r="P72" i="4"/>
  <c r="O72" i="4"/>
  <c r="N72" i="4"/>
  <c r="M72" i="4"/>
  <c r="L72" i="4"/>
  <c r="K72" i="4"/>
  <c r="J72" i="4"/>
  <c r="G72" i="4"/>
  <c r="F72" i="4"/>
  <c r="H72" i="4" s="1"/>
  <c r="E72" i="4"/>
  <c r="AD71" i="4"/>
  <c r="Z71" i="4"/>
  <c r="V71" i="4"/>
  <c r="P71" i="4"/>
  <c r="O71" i="4"/>
  <c r="N71" i="4"/>
  <c r="M71" i="4"/>
  <c r="L71" i="4"/>
  <c r="K71" i="4"/>
  <c r="J71" i="4"/>
  <c r="G71" i="4"/>
  <c r="F71" i="4"/>
  <c r="H71" i="4" s="1"/>
  <c r="E71" i="4"/>
  <c r="AD70" i="4"/>
  <c r="Z70" i="4"/>
  <c r="V70" i="4"/>
  <c r="P70" i="4"/>
  <c r="O70" i="4"/>
  <c r="N70" i="4"/>
  <c r="M70" i="4"/>
  <c r="L70" i="4"/>
  <c r="K70" i="4"/>
  <c r="J70" i="4"/>
  <c r="G70" i="4"/>
  <c r="F70" i="4"/>
  <c r="H70" i="4" s="1"/>
  <c r="E70" i="4"/>
  <c r="AD69" i="4"/>
  <c r="Z69" i="4"/>
  <c r="V69" i="4"/>
  <c r="P69" i="4"/>
  <c r="O69" i="4"/>
  <c r="N69" i="4"/>
  <c r="M69" i="4"/>
  <c r="L69" i="4"/>
  <c r="K69" i="4"/>
  <c r="J69" i="4"/>
  <c r="G69" i="4"/>
  <c r="F69" i="4"/>
  <c r="H69" i="4" s="1"/>
  <c r="E69" i="4"/>
  <c r="AD68" i="4"/>
  <c r="Z68" i="4"/>
  <c r="V68" i="4"/>
  <c r="P68" i="4"/>
  <c r="O68" i="4"/>
  <c r="N68" i="4"/>
  <c r="M68" i="4"/>
  <c r="L68" i="4"/>
  <c r="K68" i="4"/>
  <c r="J68" i="4"/>
  <c r="G68" i="4"/>
  <c r="F68" i="4"/>
  <c r="H68" i="4" s="1"/>
  <c r="E68" i="4"/>
  <c r="AD67" i="4"/>
  <c r="Z67" i="4"/>
  <c r="V67" i="4"/>
  <c r="P67" i="4"/>
  <c r="O67" i="4"/>
  <c r="N67" i="4"/>
  <c r="M67" i="4"/>
  <c r="L67" i="4"/>
  <c r="K67" i="4"/>
  <c r="J67" i="4"/>
  <c r="G67" i="4"/>
  <c r="F67" i="4"/>
  <c r="H67" i="4" s="1"/>
  <c r="E67" i="4"/>
  <c r="AD66" i="4"/>
  <c r="Z66" i="4"/>
  <c r="V66" i="4"/>
  <c r="P66" i="4"/>
  <c r="O66" i="4"/>
  <c r="N66" i="4"/>
  <c r="M66" i="4"/>
  <c r="L66" i="4"/>
  <c r="K66" i="4"/>
  <c r="J66" i="4"/>
  <c r="G66" i="4"/>
  <c r="F66" i="4"/>
  <c r="H66" i="4" s="1"/>
  <c r="E66" i="4"/>
  <c r="AD65" i="4"/>
  <c r="Z65" i="4"/>
  <c r="V65" i="4"/>
  <c r="P65" i="4"/>
  <c r="O65" i="4"/>
  <c r="N65" i="4"/>
  <c r="M65" i="4"/>
  <c r="L65" i="4"/>
  <c r="K65" i="4"/>
  <c r="J65" i="4"/>
  <c r="G65" i="4"/>
  <c r="F65" i="4"/>
  <c r="H65" i="4" s="1"/>
  <c r="E65" i="4"/>
  <c r="AD64" i="4"/>
  <c r="Z64" i="4"/>
  <c r="V64" i="4"/>
  <c r="P64" i="4"/>
  <c r="O64" i="4"/>
  <c r="N64" i="4"/>
  <c r="M64" i="4"/>
  <c r="L64" i="4"/>
  <c r="K64" i="4"/>
  <c r="J64" i="4"/>
  <c r="G64" i="4"/>
  <c r="F64" i="4"/>
  <c r="H64" i="4" s="1"/>
  <c r="E64" i="4"/>
  <c r="AD63" i="4"/>
  <c r="Z63" i="4"/>
  <c r="V63" i="4"/>
  <c r="P63" i="4"/>
  <c r="O63" i="4"/>
  <c r="N63" i="4"/>
  <c r="M63" i="4"/>
  <c r="L63" i="4"/>
  <c r="K63" i="4"/>
  <c r="J63" i="4"/>
  <c r="G63" i="4"/>
  <c r="F63" i="4"/>
  <c r="H63" i="4" s="1"/>
  <c r="E63" i="4"/>
  <c r="AD62" i="4"/>
  <c r="Z62" i="4"/>
  <c r="V62" i="4"/>
  <c r="P62" i="4"/>
  <c r="O62" i="4"/>
  <c r="N62" i="4"/>
  <c r="M62" i="4"/>
  <c r="L62" i="4"/>
  <c r="K62" i="4"/>
  <c r="J62" i="4"/>
  <c r="G62" i="4"/>
  <c r="F62" i="4"/>
  <c r="H62" i="4" s="1"/>
  <c r="E62" i="4"/>
  <c r="AD61" i="4"/>
  <c r="Z61" i="4"/>
  <c r="V61" i="4"/>
  <c r="P61" i="4"/>
  <c r="O61" i="4"/>
  <c r="N61" i="4"/>
  <c r="M61" i="4"/>
  <c r="L61" i="4"/>
  <c r="K61" i="4"/>
  <c r="J61" i="4"/>
  <c r="G61" i="4"/>
  <c r="F61" i="4"/>
  <c r="H61" i="4" s="1"/>
  <c r="E61" i="4"/>
  <c r="AD60" i="4"/>
  <c r="Z60" i="4"/>
  <c r="V60" i="4"/>
  <c r="P60" i="4"/>
  <c r="O60" i="4"/>
  <c r="N60" i="4"/>
  <c r="M60" i="4"/>
  <c r="L60" i="4"/>
  <c r="K60" i="4"/>
  <c r="J60" i="4"/>
  <c r="G60" i="4"/>
  <c r="F60" i="4"/>
  <c r="H60" i="4" s="1"/>
  <c r="E60" i="4"/>
  <c r="AD59" i="4"/>
  <c r="Z59" i="4"/>
  <c r="V59" i="4"/>
  <c r="P59" i="4"/>
  <c r="O59" i="4"/>
  <c r="N59" i="4"/>
  <c r="M59" i="4"/>
  <c r="L59" i="4"/>
  <c r="K59" i="4"/>
  <c r="J59" i="4"/>
  <c r="G59" i="4"/>
  <c r="F59" i="4"/>
  <c r="H59" i="4" s="1"/>
  <c r="E59" i="4"/>
  <c r="AD58" i="4"/>
  <c r="Z58" i="4"/>
  <c r="V58" i="4"/>
  <c r="P58" i="4"/>
  <c r="O58" i="4"/>
  <c r="N58" i="4"/>
  <c r="M58" i="4"/>
  <c r="L58" i="4"/>
  <c r="K58" i="4"/>
  <c r="J58" i="4"/>
  <c r="G58" i="4"/>
  <c r="F58" i="4"/>
  <c r="H58" i="4" s="1"/>
  <c r="E58" i="4"/>
  <c r="AD57" i="4"/>
  <c r="Z57" i="4"/>
  <c r="V57" i="4"/>
  <c r="P57" i="4"/>
  <c r="O57" i="4"/>
  <c r="N57" i="4"/>
  <c r="M57" i="4"/>
  <c r="L57" i="4"/>
  <c r="K57" i="4"/>
  <c r="J57" i="4"/>
  <c r="G57" i="4"/>
  <c r="F57" i="4"/>
  <c r="H57" i="4" s="1"/>
  <c r="E57" i="4"/>
  <c r="AD56" i="4"/>
  <c r="Z56" i="4"/>
  <c r="V56" i="4"/>
  <c r="P56" i="4"/>
  <c r="O56" i="4"/>
  <c r="N56" i="4"/>
  <c r="M56" i="4"/>
  <c r="L56" i="4"/>
  <c r="K56" i="4"/>
  <c r="J56" i="4"/>
  <c r="G56" i="4"/>
  <c r="F56" i="4"/>
  <c r="H56" i="4" s="1"/>
  <c r="E56" i="4"/>
  <c r="AD55" i="4"/>
  <c r="Z55" i="4"/>
  <c r="V55" i="4"/>
  <c r="P55" i="4"/>
  <c r="O55" i="4"/>
  <c r="N55" i="4"/>
  <c r="M55" i="4"/>
  <c r="L55" i="4"/>
  <c r="K55" i="4"/>
  <c r="J55" i="4"/>
  <c r="G55" i="4"/>
  <c r="F55" i="4"/>
  <c r="H55" i="4" s="1"/>
  <c r="E55" i="4"/>
  <c r="AD54" i="4"/>
  <c r="Z54" i="4"/>
  <c r="V54" i="4"/>
  <c r="P54" i="4"/>
  <c r="O54" i="4"/>
  <c r="N54" i="4"/>
  <c r="M54" i="4"/>
  <c r="L54" i="4"/>
  <c r="K54" i="4"/>
  <c r="J54" i="4"/>
  <c r="G54" i="4"/>
  <c r="F54" i="4"/>
  <c r="H54" i="4" s="1"/>
  <c r="E54" i="4"/>
  <c r="AD53" i="4"/>
  <c r="Z53" i="4"/>
  <c r="V53" i="4"/>
  <c r="P53" i="4"/>
  <c r="O53" i="4"/>
  <c r="N53" i="4"/>
  <c r="M53" i="4"/>
  <c r="L53" i="4"/>
  <c r="K53" i="4"/>
  <c r="J53" i="4"/>
  <c r="G53" i="4"/>
  <c r="F53" i="4"/>
  <c r="H53" i="4" s="1"/>
  <c r="E53" i="4"/>
  <c r="AD52" i="4"/>
  <c r="Z52" i="4"/>
  <c r="V52" i="4"/>
  <c r="P52" i="4"/>
  <c r="O52" i="4"/>
  <c r="N52" i="4"/>
  <c r="M52" i="4"/>
  <c r="L52" i="4"/>
  <c r="K52" i="4"/>
  <c r="J52" i="4"/>
  <c r="G52" i="4"/>
  <c r="F52" i="4"/>
  <c r="H52" i="4" s="1"/>
  <c r="E52" i="4"/>
  <c r="AD51" i="4"/>
  <c r="Z51" i="4"/>
  <c r="V51" i="4"/>
  <c r="P51" i="4"/>
  <c r="O51" i="4"/>
  <c r="N51" i="4"/>
  <c r="M51" i="4"/>
  <c r="L51" i="4"/>
  <c r="K51" i="4"/>
  <c r="J51" i="4"/>
  <c r="G51" i="4"/>
  <c r="F51" i="4"/>
  <c r="H51" i="4" s="1"/>
  <c r="E51" i="4"/>
  <c r="AD50" i="4"/>
  <c r="Z50" i="4"/>
  <c r="V50" i="4"/>
  <c r="P50" i="4"/>
  <c r="O50" i="4"/>
  <c r="N50" i="4"/>
  <c r="M50" i="4"/>
  <c r="L50" i="4"/>
  <c r="K50" i="4"/>
  <c r="J50" i="4"/>
  <c r="G50" i="4"/>
  <c r="F50" i="4"/>
  <c r="H50" i="4" s="1"/>
  <c r="E50" i="4"/>
  <c r="AD49" i="4"/>
  <c r="Z49" i="4"/>
  <c r="V49" i="4"/>
  <c r="P49" i="4"/>
  <c r="O49" i="4"/>
  <c r="N49" i="4"/>
  <c r="M49" i="4"/>
  <c r="L49" i="4"/>
  <c r="K49" i="4"/>
  <c r="J49" i="4"/>
  <c r="G49" i="4"/>
  <c r="F49" i="4"/>
  <c r="H49" i="4" s="1"/>
  <c r="E49" i="4"/>
  <c r="AD48" i="4"/>
  <c r="Z48" i="4"/>
  <c r="V48" i="4"/>
  <c r="P48" i="4"/>
  <c r="O48" i="4"/>
  <c r="N48" i="4"/>
  <c r="M48" i="4"/>
  <c r="L48" i="4"/>
  <c r="K48" i="4"/>
  <c r="J48" i="4"/>
  <c r="G48" i="4"/>
  <c r="F48" i="4"/>
  <c r="H48" i="4" s="1"/>
  <c r="E48" i="4"/>
  <c r="V41" i="4"/>
  <c r="P41" i="4"/>
  <c r="O41" i="4"/>
  <c r="N41" i="4"/>
  <c r="M41" i="4"/>
  <c r="L41" i="4"/>
  <c r="K41" i="4"/>
  <c r="J41" i="4"/>
  <c r="G41" i="4"/>
  <c r="F41" i="4"/>
  <c r="H41" i="4" s="1"/>
  <c r="E41" i="4"/>
  <c r="V40" i="4"/>
  <c r="P40" i="4"/>
  <c r="O40" i="4"/>
  <c r="N40" i="4"/>
  <c r="M40" i="4"/>
  <c r="L40" i="4"/>
  <c r="K40" i="4"/>
  <c r="J40" i="4"/>
  <c r="G40" i="4"/>
  <c r="F40" i="4"/>
  <c r="H40" i="4" s="1"/>
  <c r="E40" i="4"/>
  <c r="AD39" i="4"/>
  <c r="V39" i="4"/>
  <c r="P39" i="4"/>
  <c r="O39" i="4"/>
  <c r="N39" i="4"/>
  <c r="M39" i="4"/>
  <c r="L39" i="4"/>
  <c r="K39" i="4"/>
  <c r="J39" i="4"/>
  <c r="G39" i="4"/>
  <c r="F39" i="4"/>
  <c r="H39" i="4" s="1"/>
  <c r="E39" i="4"/>
  <c r="AD38" i="4"/>
  <c r="Z38" i="4"/>
  <c r="V38" i="4"/>
  <c r="P38" i="4"/>
  <c r="O38" i="4"/>
  <c r="N38" i="4"/>
  <c r="M38" i="4"/>
  <c r="L38" i="4"/>
  <c r="K38" i="4"/>
  <c r="J38" i="4"/>
  <c r="G38" i="4"/>
  <c r="F38" i="4"/>
  <c r="H38" i="4" s="1"/>
  <c r="E38" i="4"/>
  <c r="AD37" i="4"/>
  <c r="Z37" i="4"/>
  <c r="V37" i="4"/>
  <c r="P37" i="4"/>
  <c r="O37" i="4"/>
  <c r="N37" i="4"/>
  <c r="M37" i="4"/>
  <c r="L37" i="4"/>
  <c r="K37" i="4"/>
  <c r="J37" i="4"/>
  <c r="G37" i="4"/>
  <c r="F37" i="4"/>
  <c r="H37" i="4" s="1"/>
  <c r="E37" i="4"/>
  <c r="AD36" i="4"/>
  <c r="Z36" i="4"/>
  <c r="V36" i="4"/>
  <c r="P36" i="4"/>
  <c r="O36" i="4"/>
  <c r="N36" i="4"/>
  <c r="M36" i="4"/>
  <c r="L36" i="4"/>
  <c r="K36" i="4"/>
  <c r="J36" i="4"/>
  <c r="G36" i="4"/>
  <c r="F36" i="4"/>
  <c r="H36" i="4" s="1"/>
  <c r="E36" i="4"/>
  <c r="AD35" i="4"/>
  <c r="Z35" i="4"/>
  <c r="V35" i="4"/>
  <c r="P35" i="4"/>
  <c r="O35" i="4"/>
  <c r="N35" i="4"/>
  <c r="M35" i="4"/>
  <c r="L35" i="4"/>
  <c r="K35" i="4"/>
  <c r="J35" i="4"/>
  <c r="G35" i="4"/>
  <c r="F35" i="4"/>
  <c r="H35" i="4" s="1"/>
  <c r="E35" i="4"/>
  <c r="AD34" i="4"/>
  <c r="Z34" i="4"/>
  <c r="V34" i="4"/>
  <c r="P34" i="4"/>
  <c r="O34" i="4"/>
  <c r="N34" i="4"/>
  <c r="M34" i="4"/>
  <c r="L34" i="4"/>
  <c r="K34" i="4"/>
  <c r="J34" i="4"/>
  <c r="G34" i="4"/>
  <c r="F34" i="4"/>
  <c r="H34" i="4" s="1"/>
  <c r="E34" i="4"/>
  <c r="AD33" i="4"/>
  <c r="Z33" i="4"/>
  <c r="V33" i="4"/>
  <c r="P33" i="4"/>
  <c r="O33" i="4"/>
  <c r="N33" i="4"/>
  <c r="M33" i="4"/>
  <c r="L33" i="4"/>
  <c r="K33" i="4"/>
  <c r="J33" i="4"/>
  <c r="G33" i="4"/>
  <c r="F33" i="4"/>
  <c r="H33" i="4" s="1"/>
  <c r="E33" i="4"/>
  <c r="AD32" i="4"/>
  <c r="Z32" i="4"/>
  <c r="V32" i="4"/>
  <c r="P32" i="4"/>
  <c r="O32" i="4"/>
  <c r="N32" i="4"/>
  <c r="M32" i="4"/>
  <c r="L32" i="4"/>
  <c r="K32" i="4"/>
  <c r="J32" i="4"/>
  <c r="G32" i="4"/>
  <c r="F32" i="4"/>
  <c r="H32" i="4" s="1"/>
  <c r="E32" i="4"/>
  <c r="AD31" i="4"/>
  <c r="Z31" i="4"/>
  <c r="V31" i="4"/>
  <c r="P31" i="4"/>
  <c r="O31" i="4"/>
  <c r="N31" i="4"/>
  <c r="M31" i="4"/>
  <c r="L31" i="4"/>
  <c r="K31" i="4"/>
  <c r="J31" i="4"/>
  <c r="G31" i="4"/>
  <c r="F31" i="4"/>
  <c r="H31" i="4" s="1"/>
  <c r="E31" i="4"/>
  <c r="AD30" i="4"/>
  <c r="Z30" i="4"/>
  <c r="V30" i="4"/>
  <c r="P30" i="4"/>
  <c r="O30" i="4"/>
  <c r="N30" i="4"/>
  <c r="M30" i="4"/>
  <c r="L30" i="4"/>
  <c r="K30" i="4"/>
  <c r="J30" i="4"/>
  <c r="G30" i="4"/>
  <c r="F30" i="4"/>
  <c r="H30" i="4" s="1"/>
  <c r="E30" i="4"/>
  <c r="AD29" i="4"/>
  <c r="Z29" i="4"/>
  <c r="V29" i="4"/>
  <c r="P29" i="4"/>
  <c r="O29" i="4"/>
  <c r="N29" i="4"/>
  <c r="M29" i="4"/>
  <c r="L29" i="4"/>
  <c r="K29" i="4"/>
  <c r="J29" i="4"/>
  <c r="G29" i="4"/>
  <c r="F29" i="4"/>
  <c r="H29" i="4" s="1"/>
  <c r="E29" i="4"/>
  <c r="AD28" i="4"/>
  <c r="Z28" i="4"/>
  <c r="V28" i="4"/>
  <c r="P28" i="4"/>
  <c r="O28" i="4"/>
  <c r="N28" i="4"/>
  <c r="M28" i="4"/>
  <c r="L28" i="4"/>
  <c r="K28" i="4"/>
  <c r="J28" i="4"/>
  <c r="G28" i="4"/>
  <c r="F28" i="4"/>
  <c r="H28" i="4" s="1"/>
  <c r="E28" i="4"/>
  <c r="AD27" i="4"/>
  <c r="Z27" i="4"/>
  <c r="V27" i="4"/>
  <c r="P27" i="4"/>
  <c r="O27" i="4"/>
  <c r="N27" i="4"/>
  <c r="M27" i="4"/>
  <c r="L27" i="4"/>
  <c r="K27" i="4"/>
  <c r="J27" i="4"/>
  <c r="G27" i="4"/>
  <c r="F27" i="4"/>
  <c r="H27" i="4" s="1"/>
  <c r="E27" i="4"/>
  <c r="AD26" i="4"/>
  <c r="Z26" i="4"/>
  <c r="V26" i="4"/>
  <c r="P26" i="4"/>
  <c r="O26" i="4"/>
  <c r="N26" i="4"/>
  <c r="M26" i="4"/>
  <c r="L26" i="4"/>
  <c r="K26" i="4"/>
  <c r="J26" i="4"/>
  <c r="G26" i="4"/>
  <c r="F26" i="4"/>
  <c r="H26" i="4" s="1"/>
  <c r="E26" i="4"/>
  <c r="AD25" i="4"/>
  <c r="Z25" i="4"/>
  <c r="V25" i="4"/>
  <c r="P25" i="4"/>
  <c r="O25" i="4"/>
  <c r="N25" i="4"/>
  <c r="M25" i="4"/>
  <c r="L25" i="4"/>
  <c r="K25" i="4"/>
  <c r="J25" i="4"/>
  <c r="G25" i="4"/>
  <c r="F25" i="4"/>
  <c r="H25" i="4" s="1"/>
  <c r="E25" i="4"/>
  <c r="AD24" i="4"/>
  <c r="Z24" i="4"/>
  <c r="V24" i="4"/>
  <c r="P24" i="4"/>
  <c r="O24" i="4"/>
  <c r="N24" i="4"/>
  <c r="M24" i="4"/>
  <c r="L24" i="4"/>
  <c r="K24" i="4"/>
  <c r="J24" i="4"/>
  <c r="G24" i="4"/>
  <c r="F24" i="4"/>
  <c r="H24" i="4" s="1"/>
  <c r="E24" i="4"/>
  <c r="AD23" i="4"/>
  <c r="Z23" i="4"/>
  <c r="V23" i="4"/>
  <c r="P23" i="4"/>
  <c r="O23" i="4"/>
  <c r="N23" i="4"/>
  <c r="M23" i="4"/>
  <c r="L23" i="4"/>
  <c r="K23" i="4"/>
  <c r="J23" i="4"/>
  <c r="G23" i="4"/>
  <c r="F23" i="4"/>
  <c r="H23" i="4" s="1"/>
  <c r="E23" i="4"/>
  <c r="AD22" i="4"/>
  <c r="Z22" i="4"/>
  <c r="V22" i="4"/>
  <c r="P22" i="4"/>
  <c r="O22" i="4"/>
  <c r="N22" i="4"/>
  <c r="M22" i="4"/>
  <c r="L22" i="4"/>
  <c r="K22" i="4"/>
  <c r="J22" i="4"/>
  <c r="G22" i="4"/>
  <c r="F22" i="4"/>
  <c r="H22" i="4" s="1"/>
  <c r="E22" i="4"/>
  <c r="AD21" i="4"/>
  <c r="Z21" i="4"/>
  <c r="V21" i="4"/>
  <c r="P21" i="4"/>
  <c r="O21" i="4"/>
  <c r="N21" i="4"/>
  <c r="M21" i="4"/>
  <c r="L21" i="4"/>
  <c r="K21" i="4"/>
  <c r="J21" i="4"/>
  <c r="G21" i="4"/>
  <c r="F21" i="4"/>
  <c r="H21" i="4" s="1"/>
  <c r="E21" i="4"/>
  <c r="AD20" i="4"/>
  <c r="Z20" i="4"/>
  <c r="V20" i="4"/>
  <c r="P20" i="4"/>
  <c r="O20" i="4"/>
  <c r="N20" i="4"/>
  <c r="M20" i="4"/>
  <c r="L20" i="4"/>
  <c r="K20" i="4"/>
  <c r="J20" i="4"/>
  <c r="G20" i="4"/>
  <c r="F20" i="4"/>
  <c r="H20" i="4" s="1"/>
  <c r="E20" i="4"/>
  <c r="AD19" i="4"/>
  <c r="Z19" i="4"/>
  <c r="V19" i="4"/>
  <c r="P19" i="4"/>
  <c r="O19" i="4"/>
  <c r="N19" i="4"/>
  <c r="M19" i="4"/>
  <c r="L19" i="4"/>
  <c r="K19" i="4"/>
  <c r="J19" i="4"/>
  <c r="G19" i="4"/>
  <c r="F19" i="4"/>
  <c r="H19" i="4" s="1"/>
  <c r="E19" i="4"/>
  <c r="AD18" i="4"/>
  <c r="Z18" i="4"/>
  <c r="V18" i="4"/>
  <c r="P18" i="4"/>
  <c r="O18" i="4"/>
  <c r="N18" i="4"/>
  <c r="M18" i="4"/>
  <c r="L18" i="4"/>
  <c r="K18" i="4"/>
  <c r="J18" i="4"/>
  <c r="G18" i="4"/>
  <c r="F18" i="4"/>
  <c r="H18" i="4" s="1"/>
  <c r="E18" i="4"/>
  <c r="AD17" i="4"/>
  <c r="Z17" i="4"/>
  <c r="V17" i="4"/>
  <c r="P17" i="4"/>
  <c r="O17" i="4"/>
  <c r="N17" i="4"/>
  <c r="M17" i="4"/>
  <c r="L17" i="4"/>
  <c r="K17" i="4"/>
  <c r="J17" i="4"/>
  <c r="G17" i="4"/>
  <c r="F17" i="4"/>
  <c r="H17" i="4" s="1"/>
  <c r="E17" i="4"/>
  <c r="AD16" i="4"/>
  <c r="Z16" i="4"/>
  <c r="V16" i="4"/>
  <c r="P16" i="4"/>
  <c r="O16" i="4"/>
  <c r="N16" i="4"/>
  <c r="M16" i="4"/>
  <c r="L16" i="4"/>
  <c r="K16" i="4"/>
  <c r="J16" i="4"/>
  <c r="G16" i="4"/>
  <c r="F16" i="4"/>
  <c r="H16" i="4" s="1"/>
  <c r="E16" i="4"/>
  <c r="AD15" i="4"/>
  <c r="Z15" i="4"/>
  <c r="V15" i="4"/>
  <c r="P15" i="4"/>
  <c r="O15" i="4"/>
  <c r="N15" i="4"/>
  <c r="M15" i="4"/>
  <c r="L15" i="4"/>
  <c r="K15" i="4"/>
  <c r="J15" i="4"/>
  <c r="G15" i="4"/>
  <c r="F15" i="4"/>
  <c r="H15" i="4" s="1"/>
  <c r="E15" i="4"/>
  <c r="AD14" i="4"/>
  <c r="Z14" i="4"/>
  <c r="V14" i="4"/>
  <c r="P14" i="4"/>
  <c r="O14" i="4"/>
  <c r="N14" i="4"/>
  <c r="M14" i="4"/>
  <c r="L14" i="4"/>
  <c r="K14" i="4"/>
  <c r="J14" i="4"/>
  <c r="G14" i="4"/>
  <c r="F14" i="4"/>
  <c r="H14" i="4" s="1"/>
  <c r="E14" i="4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10" i="1"/>
  <c r="AD113" i="3"/>
  <c r="AC113" i="3"/>
  <c r="AB113" i="3"/>
  <c r="AA113" i="3"/>
  <c r="Z113" i="3"/>
  <c r="Y113" i="3"/>
  <c r="AD112" i="3"/>
  <c r="AC112" i="3"/>
  <c r="AB112" i="3"/>
  <c r="AA112" i="3"/>
  <c r="Z112" i="3"/>
  <c r="Y112" i="3"/>
  <c r="AD111" i="3"/>
  <c r="AC111" i="3"/>
  <c r="AB111" i="3"/>
  <c r="AA111" i="3"/>
  <c r="Z111" i="3"/>
  <c r="Y111" i="3"/>
  <c r="AD110" i="3"/>
  <c r="AC110" i="3"/>
  <c r="AB110" i="3"/>
  <c r="AA110" i="3"/>
  <c r="Z110" i="3"/>
  <c r="Y110" i="3"/>
  <c r="AD109" i="3"/>
  <c r="AC109" i="3"/>
  <c r="AB109" i="3"/>
  <c r="AA109" i="3"/>
  <c r="Z109" i="3"/>
  <c r="Y109" i="3"/>
  <c r="AD108" i="3"/>
  <c r="AC108" i="3"/>
  <c r="AB108" i="3"/>
  <c r="AA108" i="3"/>
  <c r="Z108" i="3"/>
  <c r="Y108" i="3"/>
  <c r="AD107" i="3"/>
  <c r="AC107" i="3"/>
  <c r="AB107" i="3"/>
  <c r="AA107" i="3"/>
  <c r="Z107" i="3"/>
  <c r="Y107" i="3"/>
  <c r="AD106" i="3"/>
  <c r="AC106" i="3"/>
  <c r="AB106" i="3"/>
  <c r="AA106" i="3"/>
  <c r="Z106" i="3"/>
  <c r="Y106" i="3"/>
  <c r="AD105" i="3"/>
  <c r="AC105" i="3"/>
  <c r="AB105" i="3"/>
  <c r="AA105" i="3"/>
  <c r="Z105" i="3"/>
  <c r="Y105" i="3"/>
  <c r="AD104" i="3"/>
  <c r="AC104" i="3"/>
  <c r="AB104" i="3"/>
  <c r="AA104" i="3"/>
  <c r="Z104" i="3"/>
  <c r="Y104" i="3"/>
  <c r="Y65" i="3"/>
  <c r="Z65" i="3"/>
  <c r="AA65" i="3"/>
  <c r="AB65" i="3"/>
  <c r="AC65" i="3"/>
  <c r="AD65" i="3"/>
  <c r="Y66" i="3"/>
  <c r="Z66" i="3"/>
  <c r="AA66" i="3"/>
  <c r="AB66" i="3"/>
  <c r="AC66" i="3"/>
  <c r="AD66" i="3"/>
  <c r="Y67" i="3"/>
  <c r="Z67" i="3"/>
  <c r="AA67" i="3"/>
  <c r="AB67" i="3"/>
  <c r="AC67" i="3"/>
  <c r="AD67" i="3"/>
  <c r="Y68" i="3"/>
  <c r="Z68" i="3"/>
  <c r="AA68" i="3"/>
  <c r="AB68" i="3"/>
  <c r="AC68" i="3"/>
  <c r="AD68" i="3"/>
  <c r="Y69" i="3"/>
  <c r="Z69" i="3"/>
  <c r="AA69" i="3"/>
  <c r="AB69" i="3"/>
  <c r="AC69" i="3"/>
  <c r="AD69" i="3"/>
  <c r="Y70" i="3"/>
  <c r="Z70" i="3"/>
  <c r="AA70" i="3"/>
  <c r="AB70" i="3"/>
  <c r="AC70" i="3"/>
  <c r="AD70" i="3"/>
  <c r="Y71" i="3"/>
  <c r="Z71" i="3"/>
  <c r="AA71" i="3"/>
  <c r="AB71" i="3"/>
  <c r="AC71" i="3"/>
  <c r="AD71" i="3"/>
  <c r="Y72" i="3"/>
  <c r="Z72" i="3"/>
  <c r="AA72" i="3"/>
  <c r="AB72" i="3"/>
  <c r="AC72" i="3"/>
  <c r="AD72" i="3"/>
  <c r="Y73" i="3"/>
  <c r="Z73" i="3"/>
  <c r="AA73" i="3"/>
  <c r="AB73" i="3"/>
  <c r="AC73" i="3"/>
  <c r="AD73" i="3"/>
  <c r="Y74" i="3"/>
  <c r="Z74" i="3"/>
  <c r="AA74" i="3"/>
  <c r="AB74" i="3"/>
  <c r="AC74" i="3"/>
  <c r="AD74" i="3"/>
  <c r="Y75" i="3"/>
  <c r="Z75" i="3"/>
  <c r="AA75" i="3"/>
  <c r="AB75" i="3"/>
  <c r="AC75" i="3"/>
  <c r="AD75" i="3"/>
  <c r="Y76" i="3"/>
  <c r="Z76" i="3"/>
  <c r="AA76" i="3"/>
  <c r="AB76" i="3"/>
  <c r="AC76" i="3"/>
  <c r="AD76" i="3"/>
  <c r="Y77" i="3"/>
  <c r="Z77" i="3"/>
  <c r="AA77" i="3"/>
  <c r="AB77" i="3"/>
  <c r="AC77" i="3"/>
  <c r="AD77" i="3"/>
  <c r="Y78" i="3"/>
  <c r="Z78" i="3"/>
  <c r="AA78" i="3"/>
  <c r="AB78" i="3"/>
  <c r="AC78" i="3"/>
  <c r="AD78" i="3"/>
  <c r="Y79" i="3"/>
  <c r="Z79" i="3"/>
  <c r="AA79" i="3"/>
  <c r="AB79" i="3"/>
  <c r="AC79" i="3"/>
  <c r="AD79" i="3"/>
  <c r="Y80" i="3"/>
  <c r="Z80" i="3"/>
  <c r="AA80" i="3"/>
  <c r="AB80" i="3"/>
  <c r="AC80" i="3"/>
  <c r="AD80" i="3"/>
  <c r="Y81" i="3"/>
  <c r="Z81" i="3"/>
  <c r="AA81" i="3"/>
  <c r="AB81" i="3"/>
  <c r="AC81" i="3"/>
  <c r="AD81" i="3"/>
  <c r="Y82" i="3"/>
  <c r="Z82" i="3"/>
  <c r="AA82" i="3"/>
  <c r="AB82" i="3"/>
  <c r="AC82" i="3"/>
  <c r="AD82" i="3"/>
  <c r="Y83" i="3"/>
  <c r="Z83" i="3"/>
  <c r="AA83" i="3"/>
  <c r="AB83" i="3"/>
  <c r="AC83" i="3"/>
  <c r="AD83" i="3"/>
  <c r="Y84" i="3"/>
  <c r="Z84" i="3"/>
  <c r="AA84" i="3"/>
  <c r="AB84" i="3"/>
  <c r="AC84" i="3"/>
  <c r="AD84" i="3"/>
  <c r="Y85" i="3"/>
  <c r="Z85" i="3"/>
  <c r="AA85" i="3"/>
  <c r="AB85" i="3"/>
  <c r="AC85" i="3"/>
  <c r="AD85" i="3"/>
  <c r="Y86" i="3"/>
  <c r="Z86" i="3"/>
  <c r="AA86" i="3"/>
  <c r="AB86" i="3"/>
  <c r="AC86" i="3"/>
  <c r="AD86" i="3"/>
  <c r="Y87" i="3"/>
  <c r="Z87" i="3"/>
  <c r="AA87" i="3"/>
  <c r="AB87" i="3"/>
  <c r="AC87" i="3"/>
  <c r="AD87" i="3"/>
  <c r="Y88" i="3"/>
  <c r="Z88" i="3"/>
  <c r="AA88" i="3"/>
  <c r="AB88" i="3"/>
  <c r="AC88" i="3"/>
  <c r="AD88" i="3"/>
  <c r="Y89" i="3"/>
  <c r="Z89" i="3"/>
  <c r="AA89" i="3"/>
  <c r="AB89" i="3"/>
  <c r="AC89" i="3"/>
  <c r="AD89" i="3"/>
  <c r="Y90" i="3"/>
  <c r="Z90" i="3"/>
  <c r="AA90" i="3"/>
  <c r="AB90" i="3"/>
  <c r="AC90" i="3"/>
  <c r="AD90" i="3"/>
  <c r="Y91" i="3"/>
  <c r="Z91" i="3"/>
  <c r="AA91" i="3"/>
  <c r="AB91" i="3"/>
  <c r="AC91" i="3"/>
  <c r="AD91" i="3"/>
  <c r="Y92" i="3"/>
  <c r="Z92" i="3"/>
  <c r="AA92" i="3"/>
  <c r="AB92" i="3"/>
  <c r="AC92" i="3"/>
  <c r="AD92" i="3"/>
  <c r="Y93" i="3"/>
  <c r="Z93" i="3"/>
  <c r="AA93" i="3"/>
  <c r="AB93" i="3"/>
  <c r="AC93" i="3"/>
  <c r="AD93" i="3"/>
  <c r="Y94" i="3"/>
  <c r="Z94" i="3"/>
  <c r="AA94" i="3"/>
  <c r="AB94" i="3"/>
  <c r="AC94" i="3"/>
  <c r="AD94" i="3"/>
  <c r="Y95" i="3"/>
  <c r="Z95" i="3"/>
  <c r="AA95" i="3"/>
  <c r="AB95" i="3"/>
  <c r="AC95" i="3"/>
  <c r="AD95" i="3"/>
  <c r="Y96" i="3"/>
  <c r="Z96" i="3"/>
  <c r="AA96" i="3"/>
  <c r="AB96" i="3"/>
  <c r="AC96" i="3"/>
  <c r="AD96" i="3"/>
  <c r="Y97" i="3"/>
  <c r="Z97" i="3"/>
  <c r="AA97" i="3"/>
  <c r="AB97" i="3"/>
  <c r="AC97" i="3"/>
  <c r="AD97" i="3"/>
  <c r="Y98" i="3"/>
  <c r="Z98" i="3"/>
  <c r="AA98" i="3"/>
  <c r="AB98" i="3"/>
  <c r="AC98" i="3"/>
  <c r="AD98" i="3"/>
  <c r="Y99" i="3"/>
  <c r="Z99" i="3"/>
  <c r="AA99" i="3"/>
  <c r="AB99" i="3"/>
  <c r="AC99" i="3"/>
  <c r="AD99" i="3"/>
  <c r="Y100" i="3"/>
  <c r="Z100" i="3"/>
  <c r="AA100" i="3"/>
  <c r="AB100" i="3"/>
  <c r="AC100" i="3"/>
  <c r="AD100" i="3"/>
  <c r="Y101" i="3"/>
  <c r="Z101" i="3"/>
  <c r="AA101" i="3"/>
  <c r="AB101" i="3"/>
  <c r="AC101" i="3"/>
  <c r="AD101" i="3"/>
  <c r="Y102" i="3"/>
  <c r="Z102" i="3"/>
  <c r="AA102" i="3"/>
  <c r="AB102" i="3"/>
  <c r="AC102" i="3"/>
  <c r="AD102" i="3"/>
  <c r="Y103" i="3"/>
  <c r="Z103" i="3"/>
  <c r="AA103" i="3"/>
  <c r="AB103" i="3"/>
  <c r="AC103" i="3"/>
  <c r="AD103" i="3"/>
  <c r="Y35" i="3"/>
  <c r="Z35" i="3"/>
  <c r="AA35" i="3"/>
  <c r="AB35" i="3"/>
  <c r="AC35" i="3"/>
  <c r="AD35" i="3"/>
  <c r="Y36" i="3"/>
  <c r="Z36" i="3"/>
  <c r="AA36" i="3"/>
  <c r="AB36" i="3"/>
  <c r="AC36" i="3"/>
  <c r="AD36" i="3"/>
  <c r="Y37" i="3"/>
  <c r="Z37" i="3"/>
  <c r="AA37" i="3"/>
  <c r="AB37" i="3"/>
  <c r="AC37" i="3"/>
  <c r="AD37" i="3"/>
  <c r="Y38" i="3"/>
  <c r="Z38" i="3"/>
  <c r="AA38" i="3"/>
  <c r="AB38" i="3"/>
  <c r="AC38" i="3"/>
  <c r="AD38" i="3"/>
  <c r="Y39" i="3"/>
  <c r="Z39" i="3"/>
  <c r="AA39" i="3"/>
  <c r="AB39" i="3"/>
  <c r="AC39" i="3"/>
  <c r="AD39" i="3"/>
  <c r="Y40" i="3"/>
  <c r="Z40" i="3"/>
  <c r="AA40" i="3"/>
  <c r="AB40" i="3"/>
  <c r="AC40" i="3"/>
  <c r="AD40" i="3"/>
  <c r="Y41" i="3"/>
  <c r="Z41" i="3"/>
  <c r="AA41" i="3"/>
  <c r="AB41" i="3"/>
  <c r="AC41" i="3"/>
  <c r="AD41" i="3"/>
  <c r="Y42" i="3"/>
  <c r="Z42" i="3"/>
  <c r="AA42" i="3"/>
  <c r="AB42" i="3"/>
  <c r="AC42" i="3"/>
  <c r="AD42" i="3"/>
  <c r="Y43" i="3"/>
  <c r="Z43" i="3"/>
  <c r="AA43" i="3"/>
  <c r="AB43" i="3"/>
  <c r="AC43" i="3"/>
  <c r="AD43" i="3"/>
  <c r="Y44" i="3"/>
  <c r="Z44" i="3"/>
  <c r="AA44" i="3"/>
  <c r="AB44" i="3"/>
  <c r="AC44" i="3"/>
  <c r="AD44" i="3"/>
  <c r="Y45" i="3"/>
  <c r="Z45" i="3"/>
  <c r="AA45" i="3"/>
  <c r="AB45" i="3"/>
  <c r="AC45" i="3"/>
  <c r="AD45" i="3"/>
  <c r="Y46" i="3"/>
  <c r="Z46" i="3"/>
  <c r="AA46" i="3"/>
  <c r="AB46" i="3"/>
  <c r="AC46" i="3"/>
  <c r="AD46" i="3"/>
  <c r="Y47" i="3"/>
  <c r="Z47" i="3"/>
  <c r="AA47" i="3"/>
  <c r="AB47" i="3"/>
  <c r="AC47" i="3"/>
  <c r="AD47" i="3"/>
  <c r="Y48" i="3"/>
  <c r="Z48" i="3"/>
  <c r="AA48" i="3"/>
  <c r="AB48" i="3"/>
  <c r="AC48" i="3"/>
  <c r="AD48" i="3"/>
  <c r="Y49" i="3"/>
  <c r="Z49" i="3"/>
  <c r="AA49" i="3"/>
  <c r="AB49" i="3"/>
  <c r="AC49" i="3"/>
  <c r="AD49" i="3"/>
  <c r="Y50" i="3"/>
  <c r="Z50" i="3"/>
  <c r="AA50" i="3"/>
  <c r="AB50" i="3"/>
  <c r="AC50" i="3"/>
  <c r="AD50" i="3"/>
  <c r="Y51" i="3"/>
  <c r="Z51" i="3"/>
  <c r="AA51" i="3"/>
  <c r="AB51" i="3"/>
  <c r="AC51" i="3"/>
  <c r="AD51" i="3"/>
  <c r="Y52" i="3"/>
  <c r="Z52" i="3"/>
  <c r="AA52" i="3"/>
  <c r="AB52" i="3"/>
  <c r="AC52" i="3"/>
  <c r="AD52" i="3"/>
  <c r="Y53" i="3"/>
  <c r="Z53" i="3"/>
  <c r="AA53" i="3"/>
  <c r="AB53" i="3"/>
  <c r="AC53" i="3"/>
  <c r="AD53" i="3"/>
  <c r="Y54" i="3"/>
  <c r="Z54" i="3"/>
  <c r="AA54" i="3"/>
  <c r="AB54" i="3"/>
  <c r="AC54" i="3"/>
  <c r="AD54" i="3"/>
  <c r="Y55" i="3"/>
  <c r="Z55" i="3"/>
  <c r="AA55" i="3"/>
  <c r="AB55" i="3"/>
  <c r="AC55" i="3"/>
  <c r="AD55" i="3"/>
  <c r="Y56" i="3"/>
  <c r="Z56" i="3"/>
  <c r="AA56" i="3"/>
  <c r="AB56" i="3"/>
  <c r="AC56" i="3"/>
  <c r="AD56" i="3"/>
  <c r="Y57" i="3"/>
  <c r="Z57" i="3"/>
  <c r="AA57" i="3"/>
  <c r="AB57" i="3"/>
  <c r="AC57" i="3"/>
  <c r="AD57" i="3"/>
  <c r="Y58" i="3"/>
  <c r="Z58" i="3"/>
  <c r="AA58" i="3"/>
  <c r="AB58" i="3"/>
  <c r="AC58" i="3"/>
  <c r="AD58" i="3"/>
  <c r="Y59" i="3"/>
  <c r="Z59" i="3"/>
  <c r="AA59" i="3"/>
  <c r="AB59" i="3"/>
  <c r="AC59" i="3"/>
  <c r="AD59" i="3"/>
  <c r="Y60" i="3"/>
  <c r="Z60" i="3"/>
  <c r="AA60" i="3"/>
  <c r="AB60" i="3"/>
  <c r="AC60" i="3"/>
  <c r="AD60" i="3"/>
  <c r="Y61" i="3"/>
  <c r="Z61" i="3"/>
  <c r="AA61" i="3"/>
  <c r="AB61" i="3"/>
  <c r="AC61" i="3"/>
  <c r="AD61" i="3"/>
  <c r="Y62" i="3"/>
  <c r="Z62" i="3"/>
  <c r="AA62" i="3"/>
  <c r="AB62" i="3"/>
  <c r="AC62" i="3"/>
  <c r="AD62" i="3"/>
  <c r="Y63" i="3"/>
  <c r="Z63" i="3"/>
  <c r="AA63" i="3"/>
  <c r="AB63" i="3"/>
  <c r="AC63" i="3"/>
  <c r="AD63" i="3"/>
  <c r="Y64" i="3"/>
  <c r="Z64" i="3"/>
  <c r="AA64" i="3"/>
  <c r="AB64" i="3"/>
  <c r="AC64" i="3"/>
  <c r="AD64" i="3"/>
  <c r="Y23" i="3"/>
  <c r="Z23" i="3"/>
  <c r="AA23" i="3"/>
  <c r="AB23" i="3"/>
  <c r="AC23" i="3"/>
  <c r="AD23" i="3"/>
  <c r="Y24" i="3"/>
  <c r="Z24" i="3"/>
  <c r="AA24" i="3"/>
  <c r="AB24" i="3"/>
  <c r="AC24" i="3"/>
  <c r="AD24" i="3"/>
  <c r="Y25" i="3"/>
  <c r="Z25" i="3"/>
  <c r="AA25" i="3"/>
  <c r="AB25" i="3"/>
  <c r="AC25" i="3"/>
  <c r="AD25" i="3"/>
  <c r="Y26" i="3"/>
  <c r="Z26" i="3"/>
  <c r="AA26" i="3"/>
  <c r="AB26" i="3"/>
  <c r="AC26" i="3"/>
  <c r="AD26" i="3"/>
  <c r="Y27" i="3"/>
  <c r="Z27" i="3"/>
  <c r="AA27" i="3"/>
  <c r="AB27" i="3"/>
  <c r="AC27" i="3"/>
  <c r="AD27" i="3"/>
  <c r="Y28" i="3"/>
  <c r="Z28" i="3"/>
  <c r="AA28" i="3"/>
  <c r="AB28" i="3"/>
  <c r="AC28" i="3"/>
  <c r="AD28" i="3"/>
  <c r="Y29" i="3"/>
  <c r="Z29" i="3"/>
  <c r="AA29" i="3"/>
  <c r="AB29" i="3"/>
  <c r="AC29" i="3"/>
  <c r="AD29" i="3"/>
  <c r="Y30" i="3"/>
  <c r="Z30" i="3"/>
  <c r="AA30" i="3"/>
  <c r="AB30" i="3"/>
  <c r="AC30" i="3"/>
  <c r="AD30" i="3"/>
  <c r="Y31" i="3"/>
  <c r="Z31" i="3"/>
  <c r="AA31" i="3"/>
  <c r="AB31" i="3"/>
  <c r="AC31" i="3"/>
  <c r="AD31" i="3"/>
  <c r="Y32" i="3"/>
  <c r="Z32" i="3"/>
  <c r="AA32" i="3"/>
  <c r="AB32" i="3"/>
  <c r="AC32" i="3"/>
  <c r="AD32" i="3"/>
  <c r="Y33" i="3"/>
  <c r="Z33" i="3"/>
  <c r="AA33" i="3"/>
  <c r="AB33" i="3"/>
  <c r="AC33" i="3"/>
  <c r="AD33" i="3"/>
  <c r="Y34" i="3"/>
  <c r="Z34" i="3"/>
  <c r="AA34" i="3"/>
  <c r="AB34" i="3"/>
  <c r="AC34" i="3"/>
  <c r="AD34" i="3"/>
  <c r="AE104" i="3" l="1"/>
  <c r="AE108" i="3"/>
  <c r="AF108" i="3" s="1"/>
  <c r="AH108" i="3" s="1"/>
  <c r="AK108" i="3" s="1"/>
  <c r="AE112" i="3"/>
  <c r="AE113" i="3"/>
  <c r="AF113" i="3" s="1"/>
  <c r="AH113" i="3" s="1"/>
  <c r="AK113" i="3" s="1"/>
  <c r="AE33" i="3"/>
  <c r="AI33" i="3" s="1"/>
  <c r="AE29" i="3"/>
  <c r="AI29" i="3" s="1"/>
  <c r="AE25" i="3"/>
  <c r="AI25" i="3" s="1"/>
  <c r="AE105" i="3"/>
  <c r="AF105" i="3" s="1"/>
  <c r="AH105" i="3" s="1"/>
  <c r="AE109" i="3"/>
  <c r="AE107" i="3"/>
  <c r="AF107" i="3" s="1"/>
  <c r="AH107" i="3" s="1"/>
  <c r="AK107" i="3" s="1"/>
  <c r="AE111" i="3"/>
  <c r="AE106" i="3"/>
  <c r="AF106" i="3" s="1"/>
  <c r="AH106" i="3" s="1"/>
  <c r="AK106" i="3" s="1"/>
  <c r="AE110" i="3"/>
  <c r="AI110" i="3" s="1"/>
  <c r="AE32" i="3"/>
  <c r="AE28" i="3"/>
  <c r="AE24" i="3"/>
  <c r="AF25" i="3"/>
  <c r="AH25" i="3" s="1"/>
  <c r="AF33" i="3"/>
  <c r="AH33" i="3" s="1"/>
  <c r="AE34" i="3"/>
  <c r="AE30" i="3"/>
  <c r="AE26" i="3"/>
  <c r="AF29" i="3"/>
  <c r="AH29" i="3" s="1"/>
  <c r="AE31" i="3"/>
  <c r="AI104" i="3"/>
  <c r="AF104" i="3"/>
  <c r="AH104" i="3" s="1"/>
  <c r="AK104" i="3" s="1"/>
  <c r="AI105" i="3"/>
  <c r="AI106" i="3"/>
  <c r="AI107" i="3"/>
  <c r="AI108" i="3"/>
  <c r="AI109" i="3"/>
  <c r="AF109" i="3"/>
  <c r="AH109" i="3" s="1"/>
  <c r="AK109" i="3" s="1"/>
  <c r="AI111" i="3"/>
  <c r="AF111" i="3"/>
  <c r="AH111" i="3" s="1"/>
  <c r="AI112" i="3"/>
  <c r="AF112" i="3"/>
  <c r="AH112" i="3" s="1"/>
  <c r="AK112" i="3" s="1"/>
  <c r="AI113" i="3"/>
  <c r="AE103" i="3"/>
  <c r="AI103" i="3" s="1"/>
  <c r="AE102" i="3"/>
  <c r="AI102" i="3" s="1"/>
  <c r="AE101" i="3"/>
  <c r="AI101" i="3" s="1"/>
  <c r="AE100" i="3"/>
  <c r="AI100" i="3" s="1"/>
  <c r="AE99" i="3"/>
  <c r="AI99" i="3" s="1"/>
  <c r="AE98" i="3"/>
  <c r="AI98" i="3" s="1"/>
  <c r="AE97" i="3"/>
  <c r="AI97" i="3" s="1"/>
  <c r="AE96" i="3"/>
  <c r="AI96" i="3" s="1"/>
  <c r="AE95" i="3"/>
  <c r="AI95" i="3" s="1"/>
  <c r="AE94" i="3"/>
  <c r="AI94" i="3" s="1"/>
  <c r="AE93" i="3"/>
  <c r="AI93" i="3" s="1"/>
  <c r="AE92" i="3"/>
  <c r="AI92" i="3" s="1"/>
  <c r="AE91" i="3"/>
  <c r="AI91" i="3" s="1"/>
  <c r="AE90" i="3"/>
  <c r="AI90" i="3" s="1"/>
  <c r="AE89" i="3"/>
  <c r="AI89" i="3" s="1"/>
  <c r="AE88" i="3"/>
  <c r="AI88" i="3" s="1"/>
  <c r="AE87" i="3"/>
  <c r="AI87" i="3" s="1"/>
  <c r="AE86" i="3"/>
  <c r="AI86" i="3" s="1"/>
  <c r="AE85" i="3"/>
  <c r="AI85" i="3" s="1"/>
  <c r="AE84" i="3"/>
  <c r="AI84" i="3" s="1"/>
  <c r="AE83" i="3"/>
  <c r="AI83" i="3" s="1"/>
  <c r="AE82" i="3"/>
  <c r="AI82" i="3" s="1"/>
  <c r="AE81" i="3"/>
  <c r="AI81" i="3" s="1"/>
  <c r="AE80" i="3"/>
  <c r="AI80" i="3" s="1"/>
  <c r="AE79" i="3"/>
  <c r="AI79" i="3" s="1"/>
  <c r="AE78" i="3"/>
  <c r="AI78" i="3" s="1"/>
  <c r="AE77" i="3"/>
  <c r="AI77" i="3" s="1"/>
  <c r="AE76" i="3"/>
  <c r="AI76" i="3" s="1"/>
  <c r="AE75" i="3"/>
  <c r="AI75" i="3" s="1"/>
  <c r="AE74" i="3"/>
  <c r="AI74" i="3" s="1"/>
  <c r="AE73" i="3"/>
  <c r="AI73" i="3" s="1"/>
  <c r="AE72" i="3"/>
  <c r="AI72" i="3" s="1"/>
  <c r="AE71" i="3"/>
  <c r="AI71" i="3" s="1"/>
  <c r="AE70" i="3"/>
  <c r="AI70" i="3" s="1"/>
  <c r="AE69" i="3"/>
  <c r="AI69" i="3" s="1"/>
  <c r="AE68" i="3"/>
  <c r="AI68" i="3" s="1"/>
  <c r="AE67" i="3"/>
  <c r="AI67" i="3" s="1"/>
  <c r="AE66" i="3"/>
  <c r="AI66" i="3" s="1"/>
  <c r="AE65" i="3"/>
  <c r="AI65" i="3" s="1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23" i="3"/>
  <c r="AE27" i="3"/>
  <c r="E43" i="4"/>
  <c r="F43" i="4"/>
  <c r="H43" i="4" s="1"/>
  <c r="G43" i="4"/>
  <c r="J43" i="4"/>
  <c r="K43" i="4"/>
  <c r="L43" i="4"/>
  <c r="M43" i="4"/>
  <c r="N43" i="4"/>
  <c r="O43" i="4"/>
  <c r="P43" i="4"/>
  <c r="E44" i="4"/>
  <c r="F44" i="4"/>
  <c r="G44" i="4"/>
  <c r="H44" i="4"/>
  <c r="J44" i="4"/>
  <c r="K44" i="4"/>
  <c r="L44" i="4"/>
  <c r="M44" i="4"/>
  <c r="N44" i="4"/>
  <c r="O44" i="4"/>
  <c r="P44" i="4"/>
  <c r="E45" i="4"/>
  <c r="F45" i="4"/>
  <c r="G45" i="4"/>
  <c r="H45" i="4"/>
  <c r="J45" i="4"/>
  <c r="K45" i="4"/>
  <c r="L45" i="4"/>
  <c r="M45" i="4"/>
  <c r="N45" i="4"/>
  <c r="O45" i="4"/>
  <c r="P45" i="4"/>
  <c r="E46" i="4"/>
  <c r="F46" i="4"/>
  <c r="H46" i="4" s="1"/>
  <c r="G46" i="4"/>
  <c r="J46" i="4"/>
  <c r="K46" i="4"/>
  <c r="L46" i="4"/>
  <c r="M46" i="4"/>
  <c r="N46" i="4"/>
  <c r="O46" i="4"/>
  <c r="P46" i="4"/>
  <c r="E47" i="4"/>
  <c r="F47" i="4"/>
  <c r="H47" i="4" s="1"/>
  <c r="G47" i="4"/>
  <c r="J47" i="4"/>
  <c r="K47" i="4"/>
  <c r="L47" i="4"/>
  <c r="M47" i="4"/>
  <c r="N47" i="4"/>
  <c r="O47" i="4"/>
  <c r="P47" i="4"/>
  <c r="K42" i="4"/>
  <c r="P42" i="4"/>
  <c r="O42" i="4"/>
  <c r="N42" i="4"/>
  <c r="M42" i="4"/>
  <c r="L42" i="4"/>
  <c r="J42" i="4"/>
  <c r="G42" i="4"/>
  <c r="F42" i="4"/>
  <c r="H42" i="4" s="1"/>
  <c r="E42" i="4"/>
  <c r="AN29" i="3" l="1"/>
  <c r="AC29" i="4" s="1"/>
  <c r="AK29" i="3"/>
  <c r="Q29" i="4" s="1"/>
  <c r="AN25" i="3"/>
  <c r="AC25" i="4" s="1"/>
  <c r="AE25" i="4" s="1"/>
  <c r="AK25" i="3"/>
  <c r="AN33" i="3"/>
  <c r="AC33" i="4" s="1"/>
  <c r="AK33" i="3"/>
  <c r="Q33" i="4" s="1"/>
  <c r="AF56" i="3"/>
  <c r="AH56" i="3" s="1"/>
  <c r="AK56" i="3" s="1"/>
  <c r="AI56" i="3"/>
  <c r="AF64" i="3"/>
  <c r="AI64" i="3"/>
  <c r="AI58" i="3"/>
  <c r="AF58" i="3"/>
  <c r="AI61" i="3"/>
  <c r="AF61" i="3"/>
  <c r="AH61" i="3" s="1"/>
  <c r="AK61" i="3" s="1"/>
  <c r="AI60" i="3"/>
  <c r="AF60" i="3"/>
  <c r="AH60" i="3" s="1"/>
  <c r="AK60" i="3" s="1"/>
  <c r="AM111" i="3"/>
  <c r="Y111" i="4" s="1"/>
  <c r="AK111" i="3"/>
  <c r="Q111" i="4" s="1"/>
  <c r="AF54" i="3"/>
  <c r="AH54" i="3" s="1"/>
  <c r="AI54" i="3"/>
  <c r="AF62" i="3"/>
  <c r="AI62" i="3"/>
  <c r="AF110" i="3"/>
  <c r="AH110" i="3" s="1"/>
  <c r="AK110" i="3" s="1"/>
  <c r="Q110" i="4" s="1"/>
  <c r="AF55" i="3"/>
  <c r="AH55" i="3" s="1"/>
  <c r="AK55" i="3" s="1"/>
  <c r="AI55" i="3"/>
  <c r="AF63" i="3"/>
  <c r="AI63" i="3"/>
  <c r="AN105" i="3"/>
  <c r="AC105" i="4" s="1"/>
  <c r="AE105" i="4" s="1"/>
  <c r="AK105" i="3"/>
  <c r="AI57" i="3"/>
  <c r="AF57" i="3"/>
  <c r="AH57" i="3" s="1"/>
  <c r="AK57" i="3" s="1"/>
  <c r="AI59" i="3"/>
  <c r="AF59" i="3"/>
  <c r="AB111" i="4"/>
  <c r="AA111" i="4"/>
  <c r="AF105" i="4"/>
  <c r="AL113" i="3"/>
  <c r="U113" i="4" s="1"/>
  <c r="Q113" i="4"/>
  <c r="AM113" i="3"/>
  <c r="Y113" i="4" s="1"/>
  <c r="AN113" i="3"/>
  <c r="AC113" i="4" s="1"/>
  <c r="AL112" i="3"/>
  <c r="U112" i="4" s="1"/>
  <c r="Q112" i="4"/>
  <c r="AN112" i="3"/>
  <c r="AC112" i="4" s="1"/>
  <c r="AM112" i="3"/>
  <c r="Y112" i="4" s="1"/>
  <c r="AL111" i="3"/>
  <c r="U111" i="4" s="1"/>
  <c r="AN111" i="3"/>
  <c r="AC111" i="4" s="1"/>
  <c r="AL109" i="3"/>
  <c r="U109" i="4" s="1"/>
  <c r="Q109" i="4"/>
  <c r="AM109" i="3"/>
  <c r="Y109" i="4" s="1"/>
  <c r="AL108" i="3"/>
  <c r="U108" i="4" s="1"/>
  <c r="Q108" i="4"/>
  <c r="AN108" i="3"/>
  <c r="AC108" i="4" s="1"/>
  <c r="AM108" i="3"/>
  <c r="Y108" i="4" s="1"/>
  <c r="AL107" i="3"/>
  <c r="U107" i="4" s="1"/>
  <c r="Q107" i="4"/>
  <c r="AN107" i="3"/>
  <c r="AC107" i="4" s="1"/>
  <c r="AL106" i="3"/>
  <c r="U106" i="4" s="1"/>
  <c r="Q106" i="4"/>
  <c r="AN106" i="3"/>
  <c r="AC106" i="4" s="1"/>
  <c r="AM106" i="3"/>
  <c r="Y106" i="4" s="1"/>
  <c r="AL105" i="3"/>
  <c r="U105" i="4" s="1"/>
  <c r="Q105" i="4"/>
  <c r="AM105" i="3"/>
  <c r="Y105" i="4" s="1"/>
  <c r="AL104" i="3"/>
  <c r="U104" i="4" s="1"/>
  <c r="Q104" i="4"/>
  <c r="AN104" i="3"/>
  <c r="AC104" i="4" s="1"/>
  <c r="AM104" i="3"/>
  <c r="Y104" i="4" s="1"/>
  <c r="AM107" i="3"/>
  <c r="Y107" i="4" s="1"/>
  <c r="AA107" i="4" s="1"/>
  <c r="AN109" i="3"/>
  <c r="AC109" i="4" s="1"/>
  <c r="AF30" i="3"/>
  <c r="AH30" i="3" s="1"/>
  <c r="AK30" i="3" s="1"/>
  <c r="AI30" i="3"/>
  <c r="AI40" i="3"/>
  <c r="AF40" i="3"/>
  <c r="AH40" i="3" s="1"/>
  <c r="AK40" i="3" s="1"/>
  <c r="AI48" i="3"/>
  <c r="AF48" i="3"/>
  <c r="AF34" i="3"/>
  <c r="AH34" i="3" s="1"/>
  <c r="AI34" i="3"/>
  <c r="AF38" i="3"/>
  <c r="AH38" i="3" s="1"/>
  <c r="AK38" i="3" s="1"/>
  <c r="AI38" i="3"/>
  <c r="AF47" i="3"/>
  <c r="AH47" i="3" s="1"/>
  <c r="AK47" i="3" s="1"/>
  <c r="AI47" i="3"/>
  <c r="AI27" i="3"/>
  <c r="AF27" i="3"/>
  <c r="AH27" i="3" s="1"/>
  <c r="AK27" i="3" s="1"/>
  <c r="AI41" i="3"/>
  <c r="AF41" i="3"/>
  <c r="AH41" i="3" s="1"/>
  <c r="AK41" i="3" s="1"/>
  <c r="AI49" i="3"/>
  <c r="AF49" i="3"/>
  <c r="AF26" i="3"/>
  <c r="AH26" i="3" s="1"/>
  <c r="Q26" i="3" s="1"/>
  <c r="AI26" i="3"/>
  <c r="AF39" i="3"/>
  <c r="AI39" i="3"/>
  <c r="AI23" i="3"/>
  <c r="AF23" i="3"/>
  <c r="AH23" i="3" s="1"/>
  <c r="AL23" i="3" s="1"/>
  <c r="U23" i="4" s="1"/>
  <c r="AF42" i="3"/>
  <c r="AI42" i="3"/>
  <c r="AF50" i="3"/>
  <c r="AI50" i="3"/>
  <c r="AI35" i="3"/>
  <c r="AF35" i="3"/>
  <c r="AH35" i="3" s="1"/>
  <c r="AK35" i="3" s="1"/>
  <c r="AI43" i="3"/>
  <c r="AF43" i="3"/>
  <c r="AH43" i="3" s="1"/>
  <c r="AK43" i="3" s="1"/>
  <c r="AI51" i="3"/>
  <c r="AF51" i="3"/>
  <c r="AI24" i="3"/>
  <c r="AF24" i="3"/>
  <c r="AH24" i="3" s="1"/>
  <c r="AM24" i="3" s="1"/>
  <c r="Y24" i="4" s="1"/>
  <c r="AF46" i="3"/>
  <c r="AI46" i="3"/>
  <c r="AI36" i="3"/>
  <c r="AF36" i="3"/>
  <c r="AH36" i="3" s="1"/>
  <c r="AK36" i="3" s="1"/>
  <c r="AI44" i="3"/>
  <c r="AF44" i="3"/>
  <c r="AI52" i="3"/>
  <c r="AF52" i="3"/>
  <c r="AF31" i="3"/>
  <c r="AH31" i="3" s="1"/>
  <c r="AK31" i="3" s="1"/>
  <c r="Q31" i="4" s="1"/>
  <c r="AI31" i="3"/>
  <c r="AI28" i="3"/>
  <c r="AF28" i="3"/>
  <c r="AH28" i="3" s="1"/>
  <c r="AI37" i="3"/>
  <c r="AF37" i="3"/>
  <c r="AI45" i="3"/>
  <c r="AF45" i="3"/>
  <c r="AI53" i="3"/>
  <c r="AF53" i="3"/>
  <c r="AH53" i="3" s="1"/>
  <c r="AK53" i="3" s="1"/>
  <c r="AF32" i="3"/>
  <c r="AH32" i="3" s="1"/>
  <c r="AI32" i="3"/>
  <c r="AF33" i="4"/>
  <c r="AE33" i="4"/>
  <c r="AF29" i="4"/>
  <c r="AE29" i="4"/>
  <c r="Q25" i="4"/>
  <c r="AL25" i="3"/>
  <c r="U25" i="4" s="1"/>
  <c r="AN32" i="3"/>
  <c r="AC32" i="4" s="1"/>
  <c r="AL29" i="3"/>
  <c r="U29" i="4" s="1"/>
  <c r="AF25" i="4"/>
  <c r="AM25" i="3"/>
  <c r="Y25" i="4" s="1"/>
  <c r="Q30" i="4"/>
  <c r="AL33" i="3"/>
  <c r="U33" i="4" s="1"/>
  <c r="AM33" i="3"/>
  <c r="Y33" i="4" s="1"/>
  <c r="AL31" i="3"/>
  <c r="U31" i="4" s="1"/>
  <c r="AM29" i="3"/>
  <c r="Y29" i="4" s="1"/>
  <c r="AL27" i="3"/>
  <c r="U27" i="4" s="1"/>
  <c r="S112" i="3"/>
  <c r="U112" i="3"/>
  <c r="Q112" i="3"/>
  <c r="U111" i="3"/>
  <c r="Q111" i="3"/>
  <c r="S111" i="3"/>
  <c r="U109" i="3"/>
  <c r="Q109" i="3"/>
  <c r="S109" i="3"/>
  <c r="S108" i="3"/>
  <c r="U108" i="3"/>
  <c r="Q108" i="3"/>
  <c r="U107" i="3"/>
  <c r="Q107" i="3"/>
  <c r="S107" i="3"/>
  <c r="S106" i="3"/>
  <c r="U106" i="3"/>
  <c r="Q106" i="3"/>
  <c r="U105" i="3"/>
  <c r="Q105" i="3"/>
  <c r="S105" i="3"/>
  <c r="S104" i="3"/>
  <c r="U104" i="3"/>
  <c r="Q104" i="3"/>
  <c r="U113" i="3"/>
  <c r="Q113" i="3"/>
  <c r="S113" i="3"/>
  <c r="U110" i="3"/>
  <c r="Q110" i="3"/>
  <c r="AF66" i="3"/>
  <c r="AH66" i="3" s="1"/>
  <c r="AK66" i="3" s="1"/>
  <c r="AF68" i="3"/>
  <c r="AH68" i="3" s="1"/>
  <c r="AK68" i="3" s="1"/>
  <c r="AF70" i="3"/>
  <c r="AH70" i="3" s="1"/>
  <c r="AK70" i="3" s="1"/>
  <c r="AF72" i="3"/>
  <c r="AH72" i="3" s="1"/>
  <c r="AK72" i="3" s="1"/>
  <c r="AF74" i="3"/>
  <c r="AH74" i="3" s="1"/>
  <c r="AK74" i="3" s="1"/>
  <c r="AF76" i="3"/>
  <c r="AH76" i="3" s="1"/>
  <c r="AK76" i="3" s="1"/>
  <c r="AF78" i="3"/>
  <c r="AH78" i="3" s="1"/>
  <c r="AK78" i="3" s="1"/>
  <c r="AF80" i="3"/>
  <c r="AH80" i="3" s="1"/>
  <c r="AK80" i="3" s="1"/>
  <c r="AF82" i="3"/>
  <c r="AH82" i="3" s="1"/>
  <c r="AK82" i="3" s="1"/>
  <c r="AF84" i="3"/>
  <c r="AH84" i="3" s="1"/>
  <c r="AK84" i="3" s="1"/>
  <c r="AF86" i="3"/>
  <c r="AH86" i="3" s="1"/>
  <c r="AK86" i="3" s="1"/>
  <c r="AF88" i="3"/>
  <c r="AH88" i="3" s="1"/>
  <c r="AK88" i="3" s="1"/>
  <c r="AF90" i="3"/>
  <c r="AH90" i="3" s="1"/>
  <c r="AK90" i="3" s="1"/>
  <c r="AF92" i="3"/>
  <c r="AH92" i="3" s="1"/>
  <c r="AK92" i="3" s="1"/>
  <c r="AF94" i="3"/>
  <c r="AH94" i="3" s="1"/>
  <c r="AK94" i="3" s="1"/>
  <c r="AF96" i="3"/>
  <c r="AH96" i="3" s="1"/>
  <c r="AK96" i="3" s="1"/>
  <c r="AF98" i="3"/>
  <c r="AH98" i="3" s="1"/>
  <c r="AK98" i="3" s="1"/>
  <c r="AF100" i="3"/>
  <c r="AH100" i="3" s="1"/>
  <c r="AK100" i="3" s="1"/>
  <c r="AF102" i="3"/>
  <c r="AH102" i="3" s="1"/>
  <c r="AK102" i="3" s="1"/>
  <c r="AF65" i="3"/>
  <c r="AH65" i="3" s="1"/>
  <c r="AK65" i="3" s="1"/>
  <c r="AF67" i="3"/>
  <c r="AH67" i="3" s="1"/>
  <c r="AK67" i="3" s="1"/>
  <c r="AF69" i="3"/>
  <c r="AH69" i="3" s="1"/>
  <c r="AK69" i="3" s="1"/>
  <c r="AF71" i="3"/>
  <c r="AH71" i="3" s="1"/>
  <c r="AK71" i="3" s="1"/>
  <c r="AF73" i="3"/>
  <c r="AH73" i="3" s="1"/>
  <c r="AK73" i="3" s="1"/>
  <c r="AF75" i="3"/>
  <c r="AH75" i="3" s="1"/>
  <c r="AK75" i="3" s="1"/>
  <c r="AF77" i="3"/>
  <c r="AH77" i="3" s="1"/>
  <c r="AK77" i="3" s="1"/>
  <c r="AF79" i="3"/>
  <c r="AH79" i="3" s="1"/>
  <c r="AK79" i="3" s="1"/>
  <c r="AF81" i="3"/>
  <c r="AH81" i="3" s="1"/>
  <c r="AK81" i="3" s="1"/>
  <c r="AF83" i="3"/>
  <c r="AH83" i="3" s="1"/>
  <c r="AK83" i="3" s="1"/>
  <c r="AF85" i="3"/>
  <c r="AH85" i="3" s="1"/>
  <c r="AK85" i="3" s="1"/>
  <c r="AF87" i="3"/>
  <c r="AH87" i="3" s="1"/>
  <c r="AK87" i="3" s="1"/>
  <c r="AF89" i="3"/>
  <c r="AH89" i="3" s="1"/>
  <c r="AK89" i="3" s="1"/>
  <c r="AF91" i="3"/>
  <c r="AH91" i="3" s="1"/>
  <c r="AK91" i="3" s="1"/>
  <c r="AF93" i="3"/>
  <c r="AH93" i="3" s="1"/>
  <c r="AK93" i="3" s="1"/>
  <c r="AF95" i="3"/>
  <c r="AH95" i="3" s="1"/>
  <c r="AK95" i="3" s="1"/>
  <c r="AF97" i="3"/>
  <c r="AH97" i="3" s="1"/>
  <c r="AK97" i="3" s="1"/>
  <c r="AF99" i="3"/>
  <c r="AH99" i="3" s="1"/>
  <c r="AK99" i="3" s="1"/>
  <c r="AF101" i="3"/>
  <c r="AH101" i="3" s="1"/>
  <c r="AK101" i="3" s="1"/>
  <c r="AF103" i="3"/>
  <c r="AH103" i="3" s="1"/>
  <c r="AK103" i="3" s="1"/>
  <c r="U30" i="3"/>
  <c r="S30" i="3"/>
  <c r="S33" i="3"/>
  <c r="U33" i="3"/>
  <c r="Q33" i="3"/>
  <c r="U24" i="3"/>
  <c r="U25" i="3"/>
  <c r="Q25" i="3"/>
  <c r="S25" i="3"/>
  <c r="S29" i="3"/>
  <c r="U29" i="3"/>
  <c r="Q29" i="3"/>
  <c r="U31" i="3"/>
  <c r="Q34" i="3"/>
  <c r="AH37" i="3"/>
  <c r="AK37" i="3" s="1"/>
  <c r="AH39" i="3"/>
  <c r="AK39" i="3" s="1"/>
  <c r="AH45" i="3"/>
  <c r="AK45" i="3" s="1"/>
  <c r="AH49" i="3"/>
  <c r="AK49" i="3" s="1"/>
  <c r="AH51" i="3"/>
  <c r="AK51" i="3" s="1"/>
  <c r="AH59" i="3"/>
  <c r="AK59" i="3" s="1"/>
  <c r="AH63" i="3"/>
  <c r="AK63" i="3" s="1"/>
  <c r="AH42" i="3"/>
  <c r="AK42" i="3" s="1"/>
  <c r="AH44" i="3"/>
  <c r="AK44" i="3" s="1"/>
  <c r="AH46" i="3"/>
  <c r="AK46" i="3" s="1"/>
  <c r="AH48" i="3"/>
  <c r="AK48" i="3" s="1"/>
  <c r="AH50" i="3"/>
  <c r="AK50" i="3" s="1"/>
  <c r="AH52" i="3"/>
  <c r="AK52" i="3" s="1"/>
  <c r="AH58" i="3"/>
  <c r="AK58" i="3" s="1"/>
  <c r="AH62" i="3"/>
  <c r="AK62" i="3" s="1"/>
  <c r="AH64" i="3"/>
  <c r="AK64" i="3" s="1"/>
  <c r="Q23" i="3"/>
  <c r="Q27" i="3"/>
  <c r="AD22" i="3"/>
  <c r="AC22" i="3"/>
  <c r="AB22" i="3"/>
  <c r="AA22" i="3"/>
  <c r="Z22" i="3"/>
  <c r="Y22" i="3"/>
  <c r="AD21" i="3"/>
  <c r="AC21" i="3"/>
  <c r="AB21" i="3"/>
  <c r="AA21" i="3"/>
  <c r="Z21" i="3"/>
  <c r="Y21" i="3"/>
  <c r="AD20" i="3"/>
  <c r="AC20" i="3"/>
  <c r="AB20" i="3"/>
  <c r="AA20" i="3"/>
  <c r="Z20" i="3"/>
  <c r="Y20" i="3"/>
  <c r="AD19" i="3"/>
  <c r="AC19" i="3"/>
  <c r="AB19" i="3"/>
  <c r="AA19" i="3"/>
  <c r="Z19" i="3"/>
  <c r="Y19" i="3"/>
  <c r="AD18" i="3"/>
  <c r="AC18" i="3"/>
  <c r="AB18" i="3"/>
  <c r="AA18" i="3"/>
  <c r="Z18" i="3"/>
  <c r="Y18" i="3"/>
  <c r="AD17" i="3"/>
  <c r="AC17" i="3"/>
  <c r="AB17" i="3"/>
  <c r="AA17" i="3"/>
  <c r="Z17" i="3"/>
  <c r="Y17" i="3"/>
  <c r="AD16" i="3"/>
  <c r="AC16" i="3"/>
  <c r="AB16" i="3"/>
  <c r="AA16" i="3"/>
  <c r="Z16" i="3"/>
  <c r="Y16" i="3"/>
  <c r="AD15" i="3"/>
  <c r="AC15" i="3"/>
  <c r="AB15" i="3"/>
  <c r="AA15" i="3"/>
  <c r="Z15" i="3"/>
  <c r="Y15" i="3"/>
  <c r="AD14" i="3"/>
  <c r="AC14" i="3"/>
  <c r="AB14" i="3"/>
  <c r="AA14" i="3"/>
  <c r="Z14" i="3"/>
  <c r="Y14" i="3"/>
  <c r="AD13" i="3"/>
  <c r="AC13" i="3"/>
  <c r="AB13" i="3"/>
  <c r="AA13" i="3"/>
  <c r="Z13" i="3"/>
  <c r="Y13" i="3"/>
  <c r="AD12" i="3"/>
  <c r="AC12" i="3"/>
  <c r="AB12" i="3"/>
  <c r="AA12" i="3"/>
  <c r="Z12" i="3"/>
  <c r="Y12" i="3"/>
  <c r="O32" i="1"/>
  <c r="O27" i="1"/>
  <c r="O28" i="1"/>
  <c r="O29" i="1"/>
  <c r="O30" i="1"/>
  <c r="O31" i="1"/>
  <c r="O22" i="1"/>
  <c r="O23" i="1"/>
  <c r="O24" i="1"/>
  <c r="O25" i="1"/>
  <c r="O26" i="1"/>
  <c r="O16" i="1"/>
  <c r="O17" i="1"/>
  <c r="O18" i="1"/>
  <c r="O19" i="1"/>
  <c r="O20" i="1"/>
  <c r="O21" i="1"/>
  <c r="O10" i="1"/>
  <c r="O11" i="1"/>
  <c r="O12" i="1"/>
  <c r="O13" i="1"/>
  <c r="O14" i="1"/>
  <c r="O15" i="1"/>
  <c r="O57" i="1"/>
  <c r="O56" i="1"/>
  <c r="O51" i="1"/>
  <c r="O52" i="1"/>
  <c r="O53" i="1"/>
  <c r="O54" i="1"/>
  <c r="O55" i="1"/>
  <c r="O46" i="1"/>
  <c r="O47" i="1"/>
  <c r="O48" i="1"/>
  <c r="O49" i="1"/>
  <c r="O50" i="1"/>
  <c r="O40" i="1"/>
  <c r="O41" i="1"/>
  <c r="O42" i="1"/>
  <c r="O43" i="1"/>
  <c r="O44" i="1"/>
  <c r="O45" i="1"/>
  <c r="O34" i="1"/>
  <c r="O35" i="1"/>
  <c r="O36" i="1"/>
  <c r="O37" i="1"/>
  <c r="O38" i="1"/>
  <c r="O39" i="1"/>
  <c r="O33" i="1"/>
  <c r="Q31" i="3" l="1"/>
  <c r="S31" i="3"/>
  <c r="Q30" i="3"/>
  <c r="AB107" i="4"/>
  <c r="AL30" i="3"/>
  <c r="U30" i="4" s="1"/>
  <c r="Q24" i="3"/>
  <c r="S110" i="3"/>
  <c r="AN26" i="3"/>
  <c r="AC26" i="4" s="1"/>
  <c r="AK26" i="3"/>
  <c r="Q26" i="4" s="1"/>
  <c r="U26" i="3"/>
  <c r="AM110" i="3"/>
  <c r="Y110" i="4" s="1"/>
  <c r="AA110" i="4" s="1"/>
  <c r="AK24" i="3"/>
  <c r="Q24" i="4" s="1"/>
  <c r="S26" i="3"/>
  <c r="AL26" i="3"/>
  <c r="U26" i="4" s="1"/>
  <c r="W26" i="4" s="1"/>
  <c r="AN28" i="3"/>
  <c r="AC28" i="4" s="1"/>
  <c r="AF28" i="4" s="1"/>
  <c r="AK28" i="3"/>
  <c r="Q28" i="4" s="1"/>
  <c r="AM23" i="3"/>
  <c r="Y23" i="4" s="1"/>
  <c r="AA23" i="4" s="1"/>
  <c r="AK23" i="3"/>
  <c r="Q23" i="4" s="1"/>
  <c r="T23" i="4" s="1"/>
  <c r="AN110" i="3"/>
  <c r="AC110" i="4" s="1"/>
  <c r="AL24" i="3"/>
  <c r="U24" i="4" s="1"/>
  <c r="X24" i="4" s="1"/>
  <c r="AM32" i="3"/>
  <c r="Y32" i="4" s="1"/>
  <c r="AK32" i="3"/>
  <c r="Q32" i="4" s="1"/>
  <c r="S32" i="4" s="1"/>
  <c r="AL34" i="3"/>
  <c r="U34" i="4" s="1"/>
  <c r="AK34" i="3"/>
  <c r="Q34" i="4" s="1"/>
  <c r="S34" i="4" s="1"/>
  <c r="AK54" i="3"/>
  <c r="Q54" i="4" s="1"/>
  <c r="AL54" i="3"/>
  <c r="U54" i="4" s="1"/>
  <c r="AN54" i="3"/>
  <c r="AC54" i="4" s="1"/>
  <c r="AM54" i="3"/>
  <c r="Y54" i="4" s="1"/>
  <c r="AL110" i="3"/>
  <c r="U110" i="4" s="1"/>
  <c r="W110" i="4" s="1"/>
  <c r="S24" i="3"/>
  <c r="AM26" i="3"/>
  <c r="Y26" i="4" s="1"/>
  <c r="AL101" i="3"/>
  <c r="U101" i="4" s="1"/>
  <c r="Q101" i="4"/>
  <c r="AM101" i="3"/>
  <c r="Y101" i="4" s="1"/>
  <c r="AN101" i="3"/>
  <c r="AC101" i="4" s="1"/>
  <c r="AL97" i="3"/>
  <c r="U97" i="4" s="1"/>
  <c r="Q97" i="4"/>
  <c r="AM97" i="3"/>
  <c r="Y97" i="4" s="1"/>
  <c r="AN97" i="3"/>
  <c r="AC97" i="4" s="1"/>
  <c r="AL93" i="3"/>
  <c r="U93" i="4" s="1"/>
  <c r="Q93" i="4"/>
  <c r="AM93" i="3"/>
  <c r="Y93" i="4" s="1"/>
  <c r="AN93" i="3"/>
  <c r="AC93" i="4" s="1"/>
  <c r="AL89" i="3"/>
  <c r="U89" i="4" s="1"/>
  <c r="Q89" i="4"/>
  <c r="AM89" i="3"/>
  <c r="Y89" i="4" s="1"/>
  <c r="AN89" i="3"/>
  <c r="AC89" i="4" s="1"/>
  <c r="AL85" i="3"/>
  <c r="U85" i="4" s="1"/>
  <c r="Q85" i="4"/>
  <c r="AM85" i="3"/>
  <c r="Y85" i="4" s="1"/>
  <c r="AN85" i="3"/>
  <c r="AC85" i="4" s="1"/>
  <c r="AL81" i="3"/>
  <c r="U81" i="4" s="1"/>
  <c r="Q81" i="4"/>
  <c r="AM81" i="3"/>
  <c r="Y81" i="4" s="1"/>
  <c r="AN81" i="3"/>
  <c r="AC81" i="4" s="1"/>
  <c r="AL77" i="3"/>
  <c r="U77" i="4" s="1"/>
  <c r="Q77" i="4"/>
  <c r="AM77" i="3"/>
  <c r="Y77" i="4" s="1"/>
  <c r="AN77" i="3"/>
  <c r="AC77" i="4" s="1"/>
  <c r="AL73" i="3"/>
  <c r="U73" i="4" s="1"/>
  <c r="Q73" i="4"/>
  <c r="AM73" i="3"/>
  <c r="Y73" i="4" s="1"/>
  <c r="AN73" i="3"/>
  <c r="AC73" i="4" s="1"/>
  <c r="AL69" i="3"/>
  <c r="U69" i="4" s="1"/>
  <c r="Q69" i="4"/>
  <c r="AM69" i="3"/>
  <c r="Y69" i="4" s="1"/>
  <c r="AN69" i="3"/>
  <c r="AC69" i="4" s="1"/>
  <c r="AL65" i="3"/>
  <c r="U65" i="4" s="1"/>
  <c r="Q65" i="4"/>
  <c r="AM65" i="3"/>
  <c r="Y65" i="4" s="1"/>
  <c r="AN65" i="3"/>
  <c r="AC65" i="4" s="1"/>
  <c r="AL100" i="3"/>
  <c r="U100" i="4" s="1"/>
  <c r="Q100" i="4"/>
  <c r="AN100" i="3"/>
  <c r="AC100" i="4" s="1"/>
  <c r="AM100" i="3"/>
  <c r="Y100" i="4" s="1"/>
  <c r="AL96" i="3"/>
  <c r="U96" i="4" s="1"/>
  <c r="Q96" i="4"/>
  <c r="AN96" i="3"/>
  <c r="AC96" i="4" s="1"/>
  <c r="AM96" i="3"/>
  <c r="Y96" i="4" s="1"/>
  <c r="AL92" i="3"/>
  <c r="U92" i="4" s="1"/>
  <c r="Q92" i="4"/>
  <c r="AN92" i="3"/>
  <c r="AC92" i="4" s="1"/>
  <c r="AM92" i="3"/>
  <c r="Y92" i="4" s="1"/>
  <c r="AL88" i="3"/>
  <c r="U88" i="4" s="1"/>
  <c r="Q88" i="4"/>
  <c r="AN88" i="3"/>
  <c r="AC88" i="4" s="1"/>
  <c r="AM88" i="3"/>
  <c r="Y88" i="4" s="1"/>
  <c r="AL84" i="3"/>
  <c r="U84" i="4" s="1"/>
  <c r="Q84" i="4"/>
  <c r="AN84" i="3"/>
  <c r="AC84" i="4" s="1"/>
  <c r="AM84" i="3"/>
  <c r="Y84" i="4" s="1"/>
  <c r="AL80" i="3"/>
  <c r="U80" i="4" s="1"/>
  <c r="Q80" i="4"/>
  <c r="AN80" i="3"/>
  <c r="AC80" i="4" s="1"/>
  <c r="AM80" i="3"/>
  <c r="Y80" i="4" s="1"/>
  <c r="AL76" i="3"/>
  <c r="U76" i="4" s="1"/>
  <c r="Q76" i="4"/>
  <c r="AN76" i="3"/>
  <c r="AC76" i="4" s="1"/>
  <c r="AM76" i="3"/>
  <c r="Y76" i="4" s="1"/>
  <c r="AL72" i="3"/>
  <c r="U72" i="4" s="1"/>
  <c r="Q72" i="4"/>
  <c r="AN72" i="3"/>
  <c r="AC72" i="4" s="1"/>
  <c r="AM72" i="3"/>
  <c r="Y72" i="4" s="1"/>
  <c r="AL68" i="3"/>
  <c r="U68" i="4" s="1"/>
  <c r="Q68" i="4"/>
  <c r="AN68" i="3"/>
  <c r="AC68" i="4" s="1"/>
  <c r="AM68" i="3"/>
  <c r="Y68" i="4" s="1"/>
  <c r="AE109" i="4"/>
  <c r="AF109" i="4"/>
  <c r="AB104" i="4"/>
  <c r="AA104" i="4"/>
  <c r="T104" i="4"/>
  <c r="S104" i="4"/>
  <c r="AB105" i="4"/>
  <c r="AA105" i="4"/>
  <c r="X105" i="4"/>
  <c r="W105" i="4"/>
  <c r="AF106" i="4"/>
  <c r="AE106" i="4"/>
  <c r="W106" i="4"/>
  <c r="X106" i="4"/>
  <c r="S107" i="4"/>
  <c r="T107" i="4"/>
  <c r="AB108" i="4"/>
  <c r="AA108" i="4"/>
  <c r="T108" i="4"/>
  <c r="S108" i="4"/>
  <c r="AB109" i="4"/>
  <c r="AA109" i="4"/>
  <c r="X109" i="4"/>
  <c r="W109" i="4"/>
  <c r="AF110" i="4"/>
  <c r="AE110" i="4"/>
  <c r="X110" i="4"/>
  <c r="S111" i="4"/>
  <c r="T111" i="4"/>
  <c r="AA112" i="4"/>
  <c r="AB112" i="4"/>
  <c r="T112" i="4"/>
  <c r="S112" i="4"/>
  <c r="AF113" i="4"/>
  <c r="AE113" i="4"/>
  <c r="T113" i="4"/>
  <c r="S113" i="4"/>
  <c r="AL62" i="3"/>
  <c r="U62" i="4" s="1"/>
  <c r="Q62" i="4"/>
  <c r="AN62" i="3"/>
  <c r="AC62" i="4" s="1"/>
  <c r="AM62" i="3"/>
  <c r="Y62" i="4" s="1"/>
  <c r="AL63" i="3"/>
  <c r="U63" i="4" s="1"/>
  <c r="Q63" i="4"/>
  <c r="AN63" i="3"/>
  <c r="AC63" i="4" s="1"/>
  <c r="AM63" i="3"/>
  <c r="Y63" i="4" s="1"/>
  <c r="AL64" i="3"/>
  <c r="U64" i="4" s="1"/>
  <c r="Q64" i="4"/>
  <c r="AN64" i="3"/>
  <c r="AC64" i="4" s="1"/>
  <c r="AM64" i="3"/>
  <c r="Y64" i="4" s="1"/>
  <c r="AL103" i="3"/>
  <c r="U103" i="4" s="1"/>
  <c r="Q103" i="4"/>
  <c r="AN103" i="3"/>
  <c r="AC103" i="4" s="1"/>
  <c r="AM103" i="3"/>
  <c r="Y103" i="4" s="1"/>
  <c r="AL99" i="3"/>
  <c r="U99" i="4" s="1"/>
  <c r="Q99" i="4"/>
  <c r="AN99" i="3"/>
  <c r="AC99" i="4" s="1"/>
  <c r="AM99" i="3"/>
  <c r="Y99" i="4" s="1"/>
  <c r="AL95" i="3"/>
  <c r="U95" i="4" s="1"/>
  <c r="Q95" i="4"/>
  <c r="AN95" i="3"/>
  <c r="AC95" i="4" s="1"/>
  <c r="AM95" i="3"/>
  <c r="Y95" i="4" s="1"/>
  <c r="AL91" i="3"/>
  <c r="U91" i="4" s="1"/>
  <c r="Q91" i="4"/>
  <c r="AN91" i="3"/>
  <c r="AC91" i="4" s="1"/>
  <c r="AM91" i="3"/>
  <c r="Y91" i="4" s="1"/>
  <c r="AL87" i="3"/>
  <c r="U87" i="4" s="1"/>
  <c r="Q87" i="4"/>
  <c r="AN87" i="3"/>
  <c r="AC87" i="4" s="1"/>
  <c r="AM87" i="3"/>
  <c r="Y87" i="4" s="1"/>
  <c r="AL83" i="3"/>
  <c r="U83" i="4" s="1"/>
  <c r="Q83" i="4"/>
  <c r="AN83" i="3"/>
  <c r="AC83" i="4" s="1"/>
  <c r="AM83" i="3"/>
  <c r="Y83" i="4" s="1"/>
  <c r="AL79" i="3"/>
  <c r="U79" i="4" s="1"/>
  <c r="Q79" i="4"/>
  <c r="AN79" i="3"/>
  <c r="AC79" i="4" s="1"/>
  <c r="AM79" i="3"/>
  <c r="Y79" i="4" s="1"/>
  <c r="AL75" i="3"/>
  <c r="U75" i="4" s="1"/>
  <c r="Q75" i="4"/>
  <c r="AN75" i="3"/>
  <c r="AC75" i="4" s="1"/>
  <c r="AM75" i="3"/>
  <c r="Y75" i="4" s="1"/>
  <c r="AL71" i="3"/>
  <c r="U71" i="4" s="1"/>
  <c r="Q71" i="4"/>
  <c r="AN71" i="3"/>
  <c r="AC71" i="4" s="1"/>
  <c r="AM71" i="3"/>
  <c r="Y71" i="4" s="1"/>
  <c r="AL67" i="3"/>
  <c r="U67" i="4" s="1"/>
  <c r="Q67" i="4"/>
  <c r="AN67" i="3"/>
  <c r="AC67" i="4" s="1"/>
  <c r="AM67" i="3"/>
  <c r="Y67" i="4" s="1"/>
  <c r="AL102" i="3"/>
  <c r="U102" i="4" s="1"/>
  <c r="Q102" i="4"/>
  <c r="AN102" i="3"/>
  <c r="AC102" i="4" s="1"/>
  <c r="AM102" i="3"/>
  <c r="Y102" i="4" s="1"/>
  <c r="AL98" i="3"/>
  <c r="U98" i="4" s="1"/>
  <c r="Q98" i="4"/>
  <c r="AN98" i="3"/>
  <c r="AC98" i="4" s="1"/>
  <c r="AM98" i="3"/>
  <c r="Y98" i="4" s="1"/>
  <c r="AL94" i="3"/>
  <c r="U94" i="4" s="1"/>
  <c r="Q94" i="4"/>
  <c r="AN94" i="3"/>
  <c r="AC94" i="4" s="1"/>
  <c r="AM94" i="3"/>
  <c r="Y94" i="4" s="1"/>
  <c r="AL90" i="3"/>
  <c r="U90" i="4" s="1"/>
  <c r="Q90" i="4"/>
  <c r="AN90" i="3"/>
  <c r="AC90" i="4" s="1"/>
  <c r="AM90" i="3"/>
  <c r="Y90" i="4" s="1"/>
  <c r="AL86" i="3"/>
  <c r="U86" i="4" s="1"/>
  <c r="Q86" i="4"/>
  <c r="AN86" i="3"/>
  <c r="AC86" i="4" s="1"/>
  <c r="AM86" i="3"/>
  <c r="Y86" i="4" s="1"/>
  <c r="AL82" i="3"/>
  <c r="U82" i="4" s="1"/>
  <c r="Q82" i="4"/>
  <c r="AN82" i="3"/>
  <c r="AC82" i="4" s="1"/>
  <c r="AM82" i="3"/>
  <c r="Y82" i="4" s="1"/>
  <c r="AL78" i="3"/>
  <c r="U78" i="4" s="1"/>
  <c r="Q78" i="4"/>
  <c r="AN78" i="3"/>
  <c r="AC78" i="4" s="1"/>
  <c r="AM78" i="3"/>
  <c r="Y78" i="4" s="1"/>
  <c r="AL74" i="3"/>
  <c r="U74" i="4" s="1"/>
  <c r="Q74" i="4"/>
  <c r="AN74" i="3"/>
  <c r="AC74" i="4" s="1"/>
  <c r="AM74" i="3"/>
  <c r="Y74" i="4" s="1"/>
  <c r="AL70" i="3"/>
  <c r="U70" i="4" s="1"/>
  <c r="Q70" i="4"/>
  <c r="AN70" i="3"/>
  <c r="AC70" i="4" s="1"/>
  <c r="AM70" i="3"/>
  <c r="Y70" i="4" s="1"/>
  <c r="AL66" i="3"/>
  <c r="U66" i="4" s="1"/>
  <c r="Q66" i="4"/>
  <c r="AN66" i="3"/>
  <c r="AC66" i="4" s="1"/>
  <c r="AM66" i="3"/>
  <c r="Y66" i="4" s="1"/>
  <c r="AF104" i="4"/>
  <c r="AE104" i="4"/>
  <c r="X104" i="4"/>
  <c r="W104" i="4"/>
  <c r="T105" i="4"/>
  <c r="S105" i="4"/>
  <c r="AB106" i="4"/>
  <c r="AA106" i="4"/>
  <c r="T106" i="4"/>
  <c r="S106" i="4"/>
  <c r="AF107" i="4"/>
  <c r="AE107" i="4"/>
  <c r="X107" i="4"/>
  <c r="W107" i="4"/>
  <c r="AF108" i="4"/>
  <c r="AE108" i="4"/>
  <c r="X108" i="4"/>
  <c r="W108" i="4"/>
  <c r="S109" i="4"/>
  <c r="T109" i="4"/>
  <c r="AB110" i="4"/>
  <c r="T110" i="4"/>
  <c r="S110" i="4"/>
  <c r="AF111" i="4"/>
  <c r="AE111" i="4"/>
  <c r="X111" i="4"/>
  <c r="W111" i="4"/>
  <c r="AF112" i="4"/>
  <c r="AE112" i="4"/>
  <c r="X112" i="4"/>
  <c r="W112" i="4"/>
  <c r="AB113" i="4"/>
  <c r="AA113" i="4"/>
  <c r="X113" i="4"/>
  <c r="W113" i="4"/>
  <c r="AN34" i="3"/>
  <c r="AC34" i="4" s="1"/>
  <c r="AE34" i="4" s="1"/>
  <c r="AL32" i="3"/>
  <c r="U32" i="4" s="1"/>
  <c r="W32" i="4" s="1"/>
  <c r="Q27" i="4"/>
  <c r="AN27" i="3"/>
  <c r="AC27" i="4" s="1"/>
  <c r="Q32" i="3"/>
  <c r="S28" i="3"/>
  <c r="AN23" i="3"/>
  <c r="AC23" i="4" s="1"/>
  <c r="AE23" i="4" s="1"/>
  <c r="AL28" i="3"/>
  <c r="U28" i="4" s="1"/>
  <c r="X28" i="4" s="1"/>
  <c r="AB23" i="4"/>
  <c r="AN31" i="3"/>
  <c r="AC31" i="4" s="1"/>
  <c r="AM31" i="3"/>
  <c r="Y31" i="4" s="1"/>
  <c r="AM28" i="3"/>
  <c r="Y28" i="4" s="1"/>
  <c r="AB28" i="4" s="1"/>
  <c r="U23" i="3"/>
  <c r="U28" i="3"/>
  <c r="AN24" i="3"/>
  <c r="AC24" i="4" s="1"/>
  <c r="AE24" i="4" s="1"/>
  <c r="U34" i="3"/>
  <c r="S32" i="3"/>
  <c r="AM34" i="3"/>
  <c r="Y34" i="4" s="1"/>
  <c r="AA34" i="4" s="1"/>
  <c r="Q28" i="3"/>
  <c r="U27" i="3"/>
  <c r="S27" i="3"/>
  <c r="AM27" i="3"/>
  <c r="Y27" i="4" s="1"/>
  <c r="AE28" i="4"/>
  <c r="U32" i="3"/>
  <c r="S23" i="3"/>
  <c r="S34" i="3"/>
  <c r="AN30" i="3"/>
  <c r="AC30" i="4" s="1"/>
  <c r="AM30" i="3"/>
  <c r="Y30" i="4" s="1"/>
  <c r="Q52" i="4"/>
  <c r="AL52" i="3"/>
  <c r="U52" i="4" s="1"/>
  <c r="AN52" i="3"/>
  <c r="AC52" i="4" s="1"/>
  <c r="AM52" i="3"/>
  <c r="Y52" i="4" s="1"/>
  <c r="AL50" i="3"/>
  <c r="U50" i="4" s="1"/>
  <c r="Q50" i="4"/>
  <c r="AN50" i="3"/>
  <c r="AC50" i="4" s="1"/>
  <c r="AM50" i="3"/>
  <c r="Y50" i="4" s="1"/>
  <c r="AF32" i="4"/>
  <c r="AE32" i="4"/>
  <c r="T32" i="4"/>
  <c r="X26" i="4"/>
  <c r="X30" i="4"/>
  <c r="W30" i="4"/>
  <c r="Q48" i="4"/>
  <c r="AL48" i="3"/>
  <c r="U48" i="4" s="1"/>
  <c r="AM48" i="3"/>
  <c r="Y48" i="4" s="1"/>
  <c r="AN48" i="3"/>
  <c r="AC48" i="4" s="1"/>
  <c r="Q61" i="4"/>
  <c r="AL61" i="3"/>
  <c r="U61" i="4" s="1"/>
  <c r="AM61" i="3"/>
  <c r="Y61" i="4" s="1"/>
  <c r="AN61" i="3"/>
  <c r="AC61" i="4" s="1"/>
  <c r="Q45" i="4"/>
  <c r="AL45" i="3"/>
  <c r="U45" i="4" s="1"/>
  <c r="AM45" i="3"/>
  <c r="Y45" i="4" s="1"/>
  <c r="AN45" i="3"/>
  <c r="AC45" i="4" s="1"/>
  <c r="X27" i="4"/>
  <c r="W27" i="4"/>
  <c r="AB33" i="4"/>
  <c r="AA33" i="4"/>
  <c r="AF34" i="4"/>
  <c r="X32" i="4"/>
  <c r="T26" i="4"/>
  <c r="S26" i="4"/>
  <c r="Q36" i="4"/>
  <c r="AL36" i="3"/>
  <c r="U36" i="4" s="1"/>
  <c r="AN36" i="3"/>
  <c r="AC36" i="4" s="1"/>
  <c r="AM36" i="3"/>
  <c r="Y36" i="4" s="1"/>
  <c r="AL47" i="3"/>
  <c r="U47" i="4" s="1"/>
  <c r="Q47" i="4"/>
  <c r="AM47" i="3"/>
  <c r="Y47" i="4" s="1"/>
  <c r="AN47" i="3"/>
  <c r="AC47" i="4" s="1"/>
  <c r="AA28" i="4"/>
  <c r="X33" i="4"/>
  <c r="W33" i="4"/>
  <c r="AB24" i="4"/>
  <c r="AA24" i="4"/>
  <c r="X25" i="4"/>
  <c r="W25" i="4"/>
  <c r="Q49" i="4"/>
  <c r="AL49" i="3"/>
  <c r="U49" i="4" s="1"/>
  <c r="AM49" i="3"/>
  <c r="Y49" i="4" s="1"/>
  <c r="AN49" i="3"/>
  <c r="AC49" i="4" s="1"/>
  <c r="X23" i="4"/>
  <c r="W23" i="4"/>
  <c r="Q46" i="4"/>
  <c r="AL46" i="3"/>
  <c r="U46" i="4" s="1"/>
  <c r="AM46" i="3"/>
  <c r="Y46" i="4" s="1"/>
  <c r="AN46" i="3"/>
  <c r="AC46" i="4" s="1"/>
  <c r="Q43" i="4"/>
  <c r="AN43" i="3"/>
  <c r="AC43" i="4" s="1"/>
  <c r="AL43" i="3"/>
  <c r="U43" i="4" s="1"/>
  <c r="AM43" i="3"/>
  <c r="Y43" i="4" s="1"/>
  <c r="Q44" i="4"/>
  <c r="AL44" i="3"/>
  <c r="U44" i="4" s="1"/>
  <c r="AM44" i="3"/>
  <c r="Y44" i="4" s="1"/>
  <c r="AN44" i="3"/>
  <c r="AC44" i="4" s="1"/>
  <c r="AL41" i="3"/>
  <c r="U41" i="4" s="1"/>
  <c r="Q41" i="4"/>
  <c r="AN41" i="3"/>
  <c r="AC41" i="4" s="1"/>
  <c r="AM41" i="3"/>
  <c r="Y41" i="4" s="1"/>
  <c r="S33" i="4"/>
  <c r="T33" i="4"/>
  <c r="AB25" i="4"/>
  <c r="AA25" i="4"/>
  <c r="T25" i="4"/>
  <c r="S25" i="4"/>
  <c r="AL59" i="3"/>
  <c r="U59" i="4" s="1"/>
  <c r="Q59" i="4"/>
  <c r="AM59" i="3"/>
  <c r="Y59" i="4" s="1"/>
  <c r="AN59" i="3"/>
  <c r="AC59" i="4" s="1"/>
  <c r="Q57" i="4"/>
  <c r="AL57" i="3"/>
  <c r="U57" i="4" s="1"/>
  <c r="AM57" i="3"/>
  <c r="Y57" i="4" s="1"/>
  <c r="AN57" i="3"/>
  <c r="AC57" i="4" s="1"/>
  <c r="Q60" i="4"/>
  <c r="AL60" i="3"/>
  <c r="U60" i="4" s="1"/>
  <c r="AM60" i="3"/>
  <c r="Y60" i="4" s="1"/>
  <c r="AN60" i="3"/>
  <c r="AC60" i="4" s="1"/>
  <c r="Q42" i="4"/>
  <c r="AL42" i="3"/>
  <c r="U42" i="4" s="1"/>
  <c r="AM42" i="3"/>
  <c r="Y42" i="4" s="1"/>
  <c r="AN42" i="3"/>
  <c r="AC42" i="4" s="1"/>
  <c r="AL55" i="3"/>
  <c r="U55" i="4" s="1"/>
  <c r="Q55" i="4"/>
  <c r="AN55" i="3"/>
  <c r="AC55" i="4" s="1"/>
  <c r="AM55" i="3"/>
  <c r="Y55" i="4" s="1"/>
  <c r="Q39" i="4"/>
  <c r="AL39" i="3"/>
  <c r="U39" i="4" s="1"/>
  <c r="AN39" i="3"/>
  <c r="AC39" i="4" s="1"/>
  <c r="AM39" i="3"/>
  <c r="Y39" i="4" s="1"/>
  <c r="AB29" i="4"/>
  <c r="AA29" i="4"/>
  <c r="AB26" i="4"/>
  <c r="AA26" i="4"/>
  <c r="AL58" i="3"/>
  <c r="U58" i="4" s="1"/>
  <c r="Q58" i="4"/>
  <c r="AM58" i="3"/>
  <c r="Y58" i="4" s="1"/>
  <c r="AN58" i="3"/>
  <c r="AC58" i="4" s="1"/>
  <c r="AL53" i="3"/>
  <c r="U53" i="4" s="1"/>
  <c r="Q53" i="4"/>
  <c r="AN53" i="3"/>
  <c r="AC53" i="4" s="1"/>
  <c r="AM53" i="3"/>
  <c r="Y53" i="4" s="1"/>
  <c r="W24" i="4"/>
  <c r="Q40" i="4"/>
  <c r="AL40" i="3"/>
  <c r="U40" i="4" s="1"/>
  <c r="AM40" i="3"/>
  <c r="Y40" i="4" s="1"/>
  <c r="AN40" i="3"/>
  <c r="AC40" i="4" s="1"/>
  <c r="Q37" i="4"/>
  <c r="AL37" i="3"/>
  <c r="U37" i="4" s="1"/>
  <c r="AN37" i="3"/>
  <c r="AC37" i="4" s="1"/>
  <c r="AM37" i="3"/>
  <c r="Y37" i="4" s="1"/>
  <c r="X31" i="4"/>
  <c r="W31" i="4"/>
  <c r="X29" i="4"/>
  <c r="W29" i="4"/>
  <c r="Q56" i="4"/>
  <c r="AL56" i="3"/>
  <c r="U56" i="4" s="1"/>
  <c r="AM56" i="3"/>
  <c r="Y56" i="4" s="1"/>
  <c r="AN56" i="3"/>
  <c r="AC56" i="4" s="1"/>
  <c r="AL38" i="3"/>
  <c r="U38" i="4" s="1"/>
  <c r="Q38" i="4"/>
  <c r="AN38" i="3"/>
  <c r="AC38" i="4" s="1"/>
  <c r="AM38" i="3"/>
  <c r="Y38" i="4" s="1"/>
  <c r="AL51" i="3"/>
  <c r="U51" i="4" s="1"/>
  <c r="Q51" i="4"/>
  <c r="AN51" i="3"/>
  <c r="AC51" i="4" s="1"/>
  <c r="AM51" i="3"/>
  <c r="Y51" i="4" s="1"/>
  <c r="Q35" i="4"/>
  <c r="AL35" i="3"/>
  <c r="U35" i="4" s="1"/>
  <c r="AN35" i="3"/>
  <c r="AC35" i="4" s="1"/>
  <c r="AM35" i="3"/>
  <c r="Y35" i="4" s="1"/>
  <c r="S31" i="4"/>
  <c r="T31" i="4"/>
  <c r="S29" i="4"/>
  <c r="T29" i="4"/>
  <c r="T30" i="4"/>
  <c r="S30" i="4"/>
  <c r="AB32" i="4"/>
  <c r="AA32" i="4"/>
  <c r="X34" i="4"/>
  <c r="W34" i="4"/>
  <c r="U103" i="3"/>
  <c r="Q103" i="3"/>
  <c r="S103" i="3"/>
  <c r="U101" i="3"/>
  <c r="Q101" i="3"/>
  <c r="S101" i="3"/>
  <c r="U99" i="3"/>
  <c r="Q99" i="3"/>
  <c r="S99" i="3"/>
  <c r="U97" i="3"/>
  <c r="Q97" i="3"/>
  <c r="S97" i="3"/>
  <c r="S95" i="3"/>
  <c r="U95" i="3"/>
  <c r="Q95" i="3"/>
  <c r="S93" i="3"/>
  <c r="U93" i="3"/>
  <c r="Q93" i="3"/>
  <c r="S91" i="3"/>
  <c r="U91" i="3"/>
  <c r="Q91" i="3"/>
  <c r="S89" i="3"/>
  <c r="U89" i="3"/>
  <c r="Q89" i="3"/>
  <c r="S87" i="3"/>
  <c r="U87" i="3"/>
  <c r="Q87" i="3"/>
  <c r="S85" i="3"/>
  <c r="U85" i="3"/>
  <c r="Q85" i="3"/>
  <c r="S83" i="3"/>
  <c r="U83" i="3"/>
  <c r="Q83" i="3"/>
  <c r="S81" i="3"/>
  <c r="U81" i="3"/>
  <c r="Q81" i="3"/>
  <c r="S79" i="3"/>
  <c r="U79" i="3"/>
  <c r="Q79" i="3"/>
  <c r="S77" i="3"/>
  <c r="U77" i="3"/>
  <c r="Q77" i="3"/>
  <c r="S75" i="3"/>
  <c r="U75" i="3"/>
  <c r="Q75" i="3"/>
  <c r="S73" i="3"/>
  <c r="U73" i="3"/>
  <c r="Q73" i="3"/>
  <c r="S71" i="3"/>
  <c r="U71" i="3"/>
  <c r="Q71" i="3"/>
  <c r="S69" i="3"/>
  <c r="U69" i="3"/>
  <c r="Q69" i="3"/>
  <c r="S67" i="3"/>
  <c r="U67" i="3"/>
  <c r="Q67" i="3"/>
  <c r="S65" i="3"/>
  <c r="U65" i="3"/>
  <c r="Q65" i="3"/>
  <c r="S102" i="3"/>
  <c r="U102" i="3"/>
  <c r="Q102" i="3"/>
  <c r="S100" i="3"/>
  <c r="Q100" i="3"/>
  <c r="U100" i="3"/>
  <c r="S98" i="3"/>
  <c r="Q98" i="3"/>
  <c r="U98" i="3"/>
  <c r="U96" i="3"/>
  <c r="Q96" i="3"/>
  <c r="S96" i="3"/>
  <c r="U94" i="3"/>
  <c r="Q94" i="3"/>
  <c r="S94" i="3"/>
  <c r="U92" i="3"/>
  <c r="Q92" i="3"/>
  <c r="S92" i="3"/>
  <c r="U90" i="3"/>
  <c r="Q90" i="3"/>
  <c r="S90" i="3"/>
  <c r="U88" i="3"/>
  <c r="Q88" i="3"/>
  <c r="S88" i="3"/>
  <c r="U86" i="3"/>
  <c r="Q86" i="3"/>
  <c r="S86" i="3"/>
  <c r="U84" i="3"/>
  <c r="Q84" i="3"/>
  <c r="S84" i="3"/>
  <c r="U82" i="3"/>
  <c r="Q82" i="3"/>
  <c r="S82" i="3"/>
  <c r="U80" i="3"/>
  <c r="Q80" i="3"/>
  <c r="S80" i="3"/>
  <c r="U78" i="3"/>
  <c r="Q78" i="3"/>
  <c r="S78" i="3"/>
  <c r="U76" i="3"/>
  <c r="Q76" i="3"/>
  <c r="S76" i="3"/>
  <c r="U74" i="3"/>
  <c r="Q74" i="3"/>
  <c r="S74" i="3"/>
  <c r="U72" i="3"/>
  <c r="Q72" i="3"/>
  <c r="S72" i="3"/>
  <c r="U70" i="3"/>
  <c r="Q70" i="3"/>
  <c r="S70" i="3"/>
  <c r="U68" i="3"/>
  <c r="Q68" i="3"/>
  <c r="S68" i="3"/>
  <c r="U66" i="3"/>
  <c r="Q66" i="3"/>
  <c r="S66" i="3"/>
  <c r="S64" i="3"/>
  <c r="U64" i="3"/>
  <c r="Q64" i="3"/>
  <c r="U62" i="3"/>
  <c r="Q62" i="3"/>
  <c r="S62" i="3"/>
  <c r="U60" i="3"/>
  <c r="Q60" i="3"/>
  <c r="S60" i="3"/>
  <c r="U58" i="3"/>
  <c r="Q58" i="3"/>
  <c r="S58" i="3"/>
  <c r="U56" i="3"/>
  <c r="Q56" i="3"/>
  <c r="S56" i="3"/>
  <c r="U54" i="3"/>
  <c r="Q54" i="3"/>
  <c r="S54" i="3"/>
  <c r="U52" i="3"/>
  <c r="Q52" i="3"/>
  <c r="S52" i="3"/>
  <c r="U50" i="3"/>
  <c r="Q50" i="3"/>
  <c r="S50" i="3"/>
  <c r="U48" i="3"/>
  <c r="S48" i="3"/>
  <c r="Q48" i="3"/>
  <c r="S46" i="3"/>
  <c r="U46" i="3"/>
  <c r="Q46" i="3"/>
  <c r="S44" i="3"/>
  <c r="U44" i="3"/>
  <c r="Q44" i="3"/>
  <c r="S42" i="3"/>
  <c r="U42" i="3"/>
  <c r="Q42" i="3"/>
  <c r="S40" i="3"/>
  <c r="U40" i="3"/>
  <c r="Q40" i="3"/>
  <c r="S38" i="3"/>
  <c r="U38" i="3"/>
  <c r="Q38" i="3"/>
  <c r="S36" i="3"/>
  <c r="U36" i="3"/>
  <c r="Q36" i="3"/>
  <c r="S63" i="3"/>
  <c r="Q63" i="3"/>
  <c r="U63" i="3"/>
  <c r="S61" i="3"/>
  <c r="U61" i="3"/>
  <c r="Q61" i="3"/>
  <c r="S59" i="3"/>
  <c r="Q59" i="3"/>
  <c r="U59" i="3"/>
  <c r="S57" i="3"/>
  <c r="U57" i="3"/>
  <c r="Q57" i="3"/>
  <c r="S55" i="3"/>
  <c r="Q55" i="3"/>
  <c r="U55" i="3"/>
  <c r="S53" i="3"/>
  <c r="U53" i="3"/>
  <c r="Q53" i="3"/>
  <c r="S51" i="3"/>
  <c r="Q51" i="3"/>
  <c r="U51" i="3"/>
  <c r="S49" i="3"/>
  <c r="U49" i="3"/>
  <c r="Q49" i="3"/>
  <c r="U47" i="3"/>
  <c r="Q47" i="3"/>
  <c r="S47" i="3"/>
  <c r="U45" i="3"/>
  <c r="Q45" i="3"/>
  <c r="S45" i="3"/>
  <c r="U43" i="3"/>
  <c r="Q43" i="3"/>
  <c r="S43" i="3"/>
  <c r="U41" i="3"/>
  <c r="Q41" i="3"/>
  <c r="S41" i="3"/>
  <c r="U39" i="3"/>
  <c r="Q39" i="3"/>
  <c r="S39" i="3"/>
  <c r="U37" i="3"/>
  <c r="Q37" i="3"/>
  <c r="S37" i="3"/>
  <c r="U35" i="3"/>
  <c r="Q35" i="3"/>
  <c r="S35" i="3"/>
  <c r="AE12" i="3"/>
  <c r="AF12" i="3" s="1"/>
  <c r="AE14" i="3"/>
  <c r="AE16" i="3"/>
  <c r="AE18" i="3"/>
  <c r="AE20" i="3"/>
  <c r="AE22" i="3"/>
  <c r="AE13" i="3"/>
  <c r="AF13" i="3" s="1"/>
  <c r="AE15" i="3"/>
  <c r="AE17" i="3"/>
  <c r="AE19" i="3"/>
  <c r="AE21" i="3"/>
  <c r="T28" i="4" l="1"/>
  <c r="S28" i="4"/>
  <c r="AF24" i="4"/>
  <c r="T54" i="4"/>
  <c r="S54" i="4"/>
  <c r="T24" i="4"/>
  <c r="S24" i="4"/>
  <c r="AF54" i="4"/>
  <c r="AE54" i="4"/>
  <c r="X54" i="4"/>
  <c r="W54" i="4"/>
  <c r="AB34" i="4"/>
  <c r="AF26" i="4"/>
  <c r="AE26" i="4"/>
  <c r="AB54" i="4"/>
  <c r="AA54" i="4"/>
  <c r="S23" i="4"/>
  <c r="AF23" i="4"/>
  <c r="AB66" i="4"/>
  <c r="AA66" i="4"/>
  <c r="T66" i="4"/>
  <c r="S66" i="4"/>
  <c r="AB70" i="4"/>
  <c r="AA70" i="4"/>
  <c r="T70" i="4"/>
  <c r="S70" i="4"/>
  <c r="AB74" i="4"/>
  <c r="AA74" i="4"/>
  <c r="T74" i="4"/>
  <c r="S74" i="4"/>
  <c r="AB78" i="4"/>
  <c r="AA78" i="4"/>
  <c r="T78" i="4"/>
  <c r="S78" i="4"/>
  <c r="AB82" i="4"/>
  <c r="AA82" i="4"/>
  <c r="T82" i="4"/>
  <c r="S82" i="4"/>
  <c r="AB86" i="4"/>
  <c r="AA86" i="4"/>
  <c r="T86" i="4"/>
  <c r="S86" i="4"/>
  <c r="AB90" i="4"/>
  <c r="AA90" i="4"/>
  <c r="T90" i="4"/>
  <c r="S90" i="4"/>
  <c r="AB94" i="4"/>
  <c r="AA94" i="4"/>
  <c r="T94" i="4"/>
  <c r="S94" i="4"/>
  <c r="AB98" i="4"/>
  <c r="AA98" i="4"/>
  <c r="T98" i="4"/>
  <c r="S98" i="4"/>
  <c r="AB102" i="4"/>
  <c r="AA102" i="4"/>
  <c r="T102" i="4"/>
  <c r="S102" i="4"/>
  <c r="AB67" i="4"/>
  <c r="AA67" i="4"/>
  <c r="T67" i="4"/>
  <c r="S67" i="4"/>
  <c r="AB71" i="4"/>
  <c r="AA71" i="4"/>
  <c r="S71" i="4"/>
  <c r="T71" i="4"/>
  <c r="AB75" i="4"/>
  <c r="AA75" i="4"/>
  <c r="T75" i="4"/>
  <c r="S75" i="4"/>
  <c r="AB79" i="4"/>
  <c r="AA79" i="4"/>
  <c r="T79" i="4"/>
  <c r="S79" i="4"/>
  <c r="AB83" i="4"/>
  <c r="AA83" i="4"/>
  <c r="T83" i="4"/>
  <c r="S83" i="4"/>
  <c r="AB87" i="4"/>
  <c r="AA87" i="4"/>
  <c r="T87" i="4"/>
  <c r="S87" i="4"/>
  <c r="AB91" i="4"/>
  <c r="AA91" i="4"/>
  <c r="T91" i="4"/>
  <c r="S91" i="4"/>
  <c r="AA95" i="4"/>
  <c r="AB95" i="4"/>
  <c r="S95" i="4"/>
  <c r="T95" i="4"/>
  <c r="AB99" i="4"/>
  <c r="AA99" i="4"/>
  <c r="T99" i="4"/>
  <c r="S99" i="4"/>
  <c r="AB103" i="4"/>
  <c r="AA103" i="4"/>
  <c r="T103" i="4"/>
  <c r="S103" i="4"/>
  <c r="AB64" i="4"/>
  <c r="AA64" i="4"/>
  <c r="T64" i="4"/>
  <c r="S64" i="4"/>
  <c r="AB63" i="4"/>
  <c r="AA63" i="4"/>
  <c r="T63" i="4"/>
  <c r="S63" i="4"/>
  <c r="AA62" i="4"/>
  <c r="AB62" i="4"/>
  <c r="S62" i="4"/>
  <c r="T62" i="4"/>
  <c r="AA68" i="4"/>
  <c r="AB68" i="4"/>
  <c r="T68" i="4"/>
  <c r="S68" i="4"/>
  <c r="AB72" i="4"/>
  <c r="AA72" i="4"/>
  <c r="T72" i="4"/>
  <c r="S72" i="4"/>
  <c r="AA76" i="4"/>
  <c r="AB76" i="4"/>
  <c r="T76" i="4"/>
  <c r="S76" i="4"/>
  <c r="AB80" i="4"/>
  <c r="AA80" i="4"/>
  <c r="T80" i="4"/>
  <c r="S80" i="4"/>
  <c r="AB84" i="4"/>
  <c r="AA84" i="4"/>
  <c r="T84" i="4"/>
  <c r="S84" i="4"/>
  <c r="AB88" i="4"/>
  <c r="AA88" i="4"/>
  <c r="T88" i="4"/>
  <c r="S88" i="4"/>
  <c r="AB92" i="4"/>
  <c r="AA92" i="4"/>
  <c r="T92" i="4"/>
  <c r="S92" i="4"/>
  <c r="AB96" i="4"/>
  <c r="AA96" i="4"/>
  <c r="T96" i="4"/>
  <c r="S96" i="4"/>
  <c r="AB100" i="4"/>
  <c r="AA100" i="4"/>
  <c r="T100" i="4"/>
  <c r="S100" i="4"/>
  <c r="AF65" i="4"/>
  <c r="AE65" i="4"/>
  <c r="T65" i="4"/>
  <c r="S65" i="4"/>
  <c r="AE69" i="4"/>
  <c r="AF69" i="4"/>
  <c r="S69" i="4"/>
  <c r="T69" i="4"/>
  <c r="AF73" i="4"/>
  <c r="AE73" i="4"/>
  <c r="S73" i="4"/>
  <c r="T73" i="4"/>
  <c r="AF77" i="4"/>
  <c r="AE77" i="4"/>
  <c r="S77" i="4"/>
  <c r="T77" i="4"/>
  <c r="AF81" i="4"/>
  <c r="AE81" i="4"/>
  <c r="S81" i="4"/>
  <c r="T81" i="4"/>
  <c r="AF85" i="4"/>
  <c r="AE85" i="4"/>
  <c r="S85" i="4"/>
  <c r="T85" i="4"/>
  <c r="AF89" i="4"/>
  <c r="AE89" i="4"/>
  <c r="S89" i="4"/>
  <c r="T89" i="4"/>
  <c r="AF93" i="4"/>
  <c r="AE93" i="4"/>
  <c r="S93" i="4"/>
  <c r="T93" i="4"/>
  <c r="AF97" i="4"/>
  <c r="AE97" i="4"/>
  <c r="S97" i="4"/>
  <c r="T97" i="4"/>
  <c r="AF101" i="4"/>
  <c r="AE101" i="4"/>
  <c r="T101" i="4"/>
  <c r="S101" i="4"/>
  <c r="AF66" i="4"/>
  <c r="AE66" i="4"/>
  <c r="W66" i="4"/>
  <c r="X66" i="4"/>
  <c r="AF70" i="4"/>
  <c r="AE70" i="4"/>
  <c r="X70" i="4"/>
  <c r="W70" i="4"/>
  <c r="AF74" i="4"/>
  <c r="AE74" i="4"/>
  <c r="X74" i="4"/>
  <c r="W74" i="4"/>
  <c r="AF78" i="4"/>
  <c r="AE78" i="4"/>
  <c r="W78" i="4"/>
  <c r="X78" i="4"/>
  <c r="AF82" i="4"/>
  <c r="AE82" i="4"/>
  <c r="W82" i="4"/>
  <c r="X82" i="4"/>
  <c r="AF86" i="4"/>
  <c r="AE86" i="4"/>
  <c r="X86" i="4"/>
  <c r="W86" i="4"/>
  <c r="AF90" i="4"/>
  <c r="AE90" i="4"/>
  <c r="X90" i="4"/>
  <c r="W90" i="4"/>
  <c r="AF94" i="4"/>
  <c r="AE94" i="4"/>
  <c r="X94" i="4"/>
  <c r="W94" i="4"/>
  <c r="AF98" i="4"/>
  <c r="AE98" i="4"/>
  <c r="W98" i="4"/>
  <c r="X98" i="4"/>
  <c r="AF102" i="4"/>
  <c r="AE102" i="4"/>
  <c r="X102" i="4"/>
  <c r="W102" i="4"/>
  <c r="AF67" i="4"/>
  <c r="AE67" i="4"/>
  <c r="X67" i="4"/>
  <c r="W67" i="4"/>
  <c r="AF71" i="4"/>
  <c r="AE71" i="4"/>
  <c r="X71" i="4"/>
  <c r="W71" i="4"/>
  <c r="AF75" i="4"/>
  <c r="AE75" i="4"/>
  <c r="X75" i="4"/>
  <c r="W75" i="4"/>
  <c r="AF79" i="4"/>
  <c r="AE79" i="4"/>
  <c r="X79" i="4"/>
  <c r="W79" i="4"/>
  <c r="AF83" i="4"/>
  <c r="AE83" i="4"/>
  <c r="X83" i="4"/>
  <c r="W83" i="4"/>
  <c r="AF87" i="4"/>
  <c r="AE87" i="4"/>
  <c r="X87" i="4"/>
  <c r="W87" i="4"/>
  <c r="AF91" i="4"/>
  <c r="AE91" i="4"/>
  <c r="X91" i="4"/>
  <c r="W91" i="4"/>
  <c r="AF95" i="4"/>
  <c r="AE95" i="4"/>
  <c r="X95" i="4"/>
  <c r="W95" i="4"/>
  <c r="AF99" i="4"/>
  <c r="AE99" i="4"/>
  <c r="X99" i="4"/>
  <c r="W99" i="4"/>
  <c r="AF103" i="4"/>
  <c r="AE103" i="4"/>
  <c r="X103" i="4"/>
  <c r="W103" i="4"/>
  <c r="AE64" i="4"/>
  <c r="AF64" i="4"/>
  <c r="W64" i="4"/>
  <c r="X64" i="4"/>
  <c r="AF63" i="4"/>
  <c r="AE63" i="4"/>
  <c r="X63" i="4"/>
  <c r="W63" i="4"/>
  <c r="AF62" i="4"/>
  <c r="AE62" i="4"/>
  <c r="X62" i="4"/>
  <c r="W62" i="4"/>
  <c r="AF68" i="4"/>
  <c r="AE68" i="4"/>
  <c r="X68" i="4"/>
  <c r="W68" i="4"/>
  <c r="AF72" i="4"/>
  <c r="AE72" i="4"/>
  <c r="X72" i="4"/>
  <c r="W72" i="4"/>
  <c r="AF76" i="4"/>
  <c r="AE76" i="4"/>
  <c r="X76" i="4"/>
  <c r="W76" i="4"/>
  <c r="AF80" i="4"/>
  <c r="AE80" i="4"/>
  <c r="X80" i="4"/>
  <c r="W80" i="4"/>
  <c r="AF84" i="4"/>
  <c r="AE84" i="4"/>
  <c r="X84" i="4"/>
  <c r="W84" i="4"/>
  <c r="AF88" i="4"/>
  <c r="AE88" i="4"/>
  <c r="W88" i="4"/>
  <c r="X88" i="4"/>
  <c r="AF92" i="4"/>
  <c r="AE92" i="4"/>
  <c r="W92" i="4"/>
  <c r="X92" i="4"/>
  <c r="AF96" i="4"/>
  <c r="AE96" i="4"/>
  <c r="X96" i="4"/>
  <c r="W96" i="4"/>
  <c r="AF100" i="4"/>
  <c r="AE100" i="4"/>
  <c r="X100" i="4"/>
  <c r="W100" i="4"/>
  <c r="AB65" i="4"/>
  <c r="AA65" i="4"/>
  <c r="W65" i="4"/>
  <c r="X65" i="4"/>
  <c r="AB69" i="4"/>
  <c r="AA69" i="4"/>
  <c r="W69" i="4"/>
  <c r="X69" i="4"/>
  <c r="AB73" i="4"/>
  <c r="AA73" i="4"/>
  <c r="X73" i="4"/>
  <c r="W73" i="4"/>
  <c r="AB77" i="4"/>
  <c r="AA77" i="4"/>
  <c r="X77" i="4"/>
  <c r="W77" i="4"/>
  <c r="AB81" i="4"/>
  <c r="AA81" i="4"/>
  <c r="X81" i="4"/>
  <c r="W81" i="4"/>
  <c r="AB85" i="4"/>
  <c r="AA85" i="4"/>
  <c r="X85" i="4"/>
  <c r="W85" i="4"/>
  <c r="AB89" i="4"/>
  <c r="AA89" i="4"/>
  <c r="X89" i="4"/>
  <c r="W89" i="4"/>
  <c r="AB93" i="4"/>
  <c r="AA93" i="4"/>
  <c r="X93" i="4"/>
  <c r="W93" i="4"/>
  <c r="AB97" i="4"/>
  <c r="AA97" i="4"/>
  <c r="X97" i="4"/>
  <c r="W97" i="4"/>
  <c r="AB101" i="4"/>
  <c r="AA101" i="4"/>
  <c r="X101" i="4"/>
  <c r="W101" i="4"/>
  <c r="AF30" i="4"/>
  <c r="AE30" i="4"/>
  <c r="AA27" i="4"/>
  <c r="AB27" i="4"/>
  <c r="AI20" i="3"/>
  <c r="AF20" i="3"/>
  <c r="AI16" i="3"/>
  <c r="AF16" i="3"/>
  <c r="AH16" i="3" s="1"/>
  <c r="AK16" i="3" s="1"/>
  <c r="W28" i="4"/>
  <c r="AI19" i="3"/>
  <c r="AF19" i="3"/>
  <c r="T34" i="4"/>
  <c r="AI17" i="3"/>
  <c r="AF17" i="3"/>
  <c r="AF27" i="4"/>
  <c r="AE27" i="4"/>
  <c r="AF18" i="3"/>
  <c r="AH18" i="3" s="1"/>
  <c r="AK18" i="3" s="1"/>
  <c r="AI18" i="3"/>
  <c r="AF15" i="3"/>
  <c r="AI15" i="3"/>
  <c r="AB31" i="4"/>
  <c r="AA31" i="4"/>
  <c r="T27" i="4"/>
  <c r="S27" i="4"/>
  <c r="AI21" i="3"/>
  <c r="AF21" i="3"/>
  <c r="AH21" i="3" s="1"/>
  <c r="AK21" i="3" s="1"/>
  <c r="AF31" i="4"/>
  <c r="AE31" i="4"/>
  <c r="AB30" i="4"/>
  <c r="AA30" i="4"/>
  <c r="AF22" i="3"/>
  <c r="AI22" i="3"/>
  <c r="AB53" i="4"/>
  <c r="AA53" i="4"/>
  <c r="X57" i="4"/>
  <c r="W57" i="4"/>
  <c r="X44" i="4"/>
  <c r="W44" i="4"/>
  <c r="W46" i="4"/>
  <c r="X46" i="4"/>
  <c r="W36" i="4"/>
  <c r="X36" i="4"/>
  <c r="AF61" i="4"/>
  <c r="AE61" i="4"/>
  <c r="AB50" i="4"/>
  <c r="AA50" i="4"/>
  <c r="AF40" i="4"/>
  <c r="AE40" i="4"/>
  <c r="X42" i="4"/>
  <c r="W42" i="4"/>
  <c r="AF35" i="4"/>
  <c r="AE35" i="4"/>
  <c r="AF38" i="4"/>
  <c r="AE38" i="4"/>
  <c r="AB40" i="4"/>
  <c r="AA40" i="4"/>
  <c r="AF53" i="4"/>
  <c r="AE53" i="4"/>
  <c r="T39" i="4"/>
  <c r="S39" i="4"/>
  <c r="T42" i="4"/>
  <c r="S42" i="4"/>
  <c r="T57" i="4"/>
  <c r="S57" i="4"/>
  <c r="T44" i="4"/>
  <c r="S44" i="4"/>
  <c r="T46" i="4"/>
  <c r="S46" i="4"/>
  <c r="T36" i="4"/>
  <c r="S36" i="4"/>
  <c r="AB61" i="4"/>
  <c r="AA61" i="4"/>
  <c r="AE50" i="4"/>
  <c r="AF50" i="4"/>
  <c r="AA38" i="4"/>
  <c r="AB38" i="4"/>
  <c r="X35" i="4"/>
  <c r="W35" i="4"/>
  <c r="T38" i="4"/>
  <c r="S38" i="4"/>
  <c r="X40" i="4"/>
  <c r="W40" i="4"/>
  <c r="T53" i="4"/>
  <c r="S53" i="4"/>
  <c r="AB55" i="4"/>
  <c r="AA55" i="4"/>
  <c r="AE60" i="4"/>
  <c r="AF60" i="4"/>
  <c r="AF59" i="4"/>
  <c r="AE59" i="4"/>
  <c r="AB41" i="4"/>
  <c r="AA41" i="4"/>
  <c r="AB43" i="4"/>
  <c r="AA43" i="4"/>
  <c r="AF47" i="4"/>
  <c r="AE47" i="4"/>
  <c r="X61" i="4"/>
  <c r="W61" i="4"/>
  <c r="T50" i="4"/>
  <c r="S50" i="4"/>
  <c r="X39" i="4"/>
  <c r="W39" i="4"/>
  <c r="S35" i="4"/>
  <c r="T35" i="4"/>
  <c r="X38" i="4"/>
  <c r="W38" i="4"/>
  <c r="T40" i="4"/>
  <c r="S40" i="4"/>
  <c r="X53" i="4"/>
  <c r="W53" i="4"/>
  <c r="AF55" i="4"/>
  <c r="AE55" i="4"/>
  <c r="AB60" i="4"/>
  <c r="AA60" i="4"/>
  <c r="AB59" i="4"/>
  <c r="AA59" i="4"/>
  <c r="AF41" i="4"/>
  <c r="AE41" i="4"/>
  <c r="W43" i="4"/>
  <c r="X43" i="4"/>
  <c r="AB47" i="4"/>
  <c r="AA47" i="4"/>
  <c r="T61" i="4"/>
  <c r="S61" i="4"/>
  <c r="X50" i="4"/>
  <c r="W50" i="4"/>
  <c r="AB51" i="4"/>
  <c r="AA51" i="4"/>
  <c r="AF56" i="4"/>
  <c r="AE56" i="4"/>
  <c r="AB37" i="4"/>
  <c r="AA37" i="4"/>
  <c r="AF58" i="4"/>
  <c r="AE58" i="4"/>
  <c r="T55" i="4"/>
  <c r="S55" i="4"/>
  <c r="W60" i="4"/>
  <c r="X60" i="4"/>
  <c r="T59" i="4"/>
  <c r="S59" i="4"/>
  <c r="T41" i="4"/>
  <c r="S41" i="4"/>
  <c r="AE43" i="4"/>
  <c r="AF43" i="4"/>
  <c r="AE49" i="4"/>
  <c r="AF49" i="4"/>
  <c r="S47" i="4"/>
  <c r="T47" i="4"/>
  <c r="AF45" i="4"/>
  <c r="AE45" i="4"/>
  <c r="AE48" i="4"/>
  <c r="AF48" i="4"/>
  <c r="AB52" i="4"/>
  <c r="AA52" i="4"/>
  <c r="AF51" i="4"/>
  <c r="AE51" i="4"/>
  <c r="AA56" i="4"/>
  <c r="AB56" i="4"/>
  <c r="AE37" i="4"/>
  <c r="AF37" i="4"/>
  <c r="AA58" i="4"/>
  <c r="AB58" i="4"/>
  <c r="X55" i="4"/>
  <c r="W55" i="4"/>
  <c r="T60" i="4"/>
  <c r="S60" i="4"/>
  <c r="X59" i="4"/>
  <c r="W59" i="4"/>
  <c r="X41" i="4"/>
  <c r="W41" i="4"/>
  <c r="T43" i="4"/>
  <c r="S43" i="4"/>
  <c r="AB49" i="4"/>
  <c r="AA49" i="4"/>
  <c r="W47" i="4"/>
  <c r="X47" i="4"/>
  <c r="AB45" i="4"/>
  <c r="AA45" i="4"/>
  <c r="AB48" i="4"/>
  <c r="AA48" i="4"/>
  <c r="AE52" i="4"/>
  <c r="AF52" i="4"/>
  <c r="AA35" i="4"/>
  <c r="AB35" i="4"/>
  <c r="T51" i="4"/>
  <c r="S51" i="4"/>
  <c r="X56" i="4"/>
  <c r="W56" i="4"/>
  <c r="X37" i="4"/>
  <c r="W37" i="4"/>
  <c r="S58" i="4"/>
  <c r="T58" i="4"/>
  <c r="AA39" i="4"/>
  <c r="AB39" i="4"/>
  <c r="AF42" i="4"/>
  <c r="AE42" i="4"/>
  <c r="AF57" i="4"/>
  <c r="AE57" i="4"/>
  <c r="AF44" i="4"/>
  <c r="AE44" i="4"/>
  <c r="AE46" i="4"/>
  <c r="AF46" i="4"/>
  <c r="W49" i="4"/>
  <c r="X49" i="4"/>
  <c r="AB36" i="4"/>
  <c r="AA36" i="4"/>
  <c r="X45" i="4"/>
  <c r="W45" i="4"/>
  <c r="X48" i="4"/>
  <c r="W48" i="4"/>
  <c r="X52" i="4"/>
  <c r="W52" i="4"/>
  <c r="X51" i="4"/>
  <c r="W51" i="4"/>
  <c r="T56" i="4"/>
  <c r="S56" i="4"/>
  <c r="S37" i="4"/>
  <c r="T37" i="4"/>
  <c r="X58" i="4"/>
  <c r="W58" i="4"/>
  <c r="AF39" i="4"/>
  <c r="AE39" i="4"/>
  <c r="AB42" i="4"/>
  <c r="AA42" i="4"/>
  <c r="AB57" i="4"/>
  <c r="AA57" i="4"/>
  <c r="AA44" i="4"/>
  <c r="AB44" i="4"/>
  <c r="AB46" i="4"/>
  <c r="AA46" i="4"/>
  <c r="S49" i="4"/>
  <c r="T49" i="4"/>
  <c r="AE36" i="4"/>
  <c r="AF36" i="4"/>
  <c r="T45" i="4"/>
  <c r="S45" i="4"/>
  <c r="T48" i="4"/>
  <c r="S48" i="4"/>
  <c r="T52" i="4"/>
  <c r="S52" i="4"/>
  <c r="AI14" i="3"/>
  <c r="AF14" i="3"/>
  <c r="AH14" i="3" s="1"/>
  <c r="AK14" i="3" s="1"/>
  <c r="AH19" i="3"/>
  <c r="AK19" i="3" s="1"/>
  <c r="AH22" i="3"/>
  <c r="AK22" i="3" s="1"/>
  <c r="AH15" i="3"/>
  <c r="AK15" i="3" s="1"/>
  <c r="AH17" i="3"/>
  <c r="AK17" i="3" s="1"/>
  <c r="AH13" i="3"/>
  <c r="AK13" i="3" s="1"/>
  <c r="AH20" i="3"/>
  <c r="AK20" i="3" s="1"/>
  <c r="AH12" i="3"/>
  <c r="AK12" i="3" s="1"/>
  <c r="U12" i="3" l="1"/>
  <c r="AN12" i="3"/>
  <c r="AL12" i="3"/>
  <c r="AM12" i="3"/>
  <c r="S13" i="3"/>
  <c r="AN13" i="3"/>
  <c r="AM13" i="3"/>
  <c r="AL13" i="3"/>
  <c r="AI2" i="3"/>
  <c r="A2" i="3" s="1"/>
  <c r="AL20" i="3"/>
  <c r="U20" i="4" s="1"/>
  <c r="Q20" i="4"/>
  <c r="AN20" i="3"/>
  <c r="AC20" i="4" s="1"/>
  <c r="AM20" i="3"/>
  <c r="Y20" i="4" s="1"/>
  <c r="AL21" i="3"/>
  <c r="U21" i="4" s="1"/>
  <c r="Q21" i="4"/>
  <c r="AN21" i="3"/>
  <c r="AC21" i="4" s="1"/>
  <c r="AM21" i="3"/>
  <c r="Y21" i="4" s="1"/>
  <c r="Q18" i="4"/>
  <c r="AL18" i="3"/>
  <c r="U18" i="4" s="1"/>
  <c r="AN18" i="3"/>
  <c r="AC18" i="4" s="1"/>
  <c r="AM18" i="3"/>
  <c r="Y18" i="4" s="1"/>
  <c r="Q15" i="4"/>
  <c r="AL15" i="3"/>
  <c r="U15" i="4" s="1"/>
  <c r="AN15" i="3"/>
  <c r="AC15" i="4" s="1"/>
  <c r="AM15" i="3"/>
  <c r="Y15" i="4" s="1"/>
  <c r="Q14" i="4"/>
  <c r="AL14" i="3"/>
  <c r="U14" i="4" s="1"/>
  <c r="AN14" i="3"/>
  <c r="AC14" i="4" s="1"/>
  <c r="AM14" i="3"/>
  <c r="Y14" i="4" s="1"/>
  <c r="Q16" i="4"/>
  <c r="AL16" i="3"/>
  <c r="U16" i="4" s="1"/>
  <c r="AM16" i="3"/>
  <c r="Y16" i="4" s="1"/>
  <c r="AN16" i="3"/>
  <c r="AC16" i="4" s="1"/>
  <c r="Q22" i="4"/>
  <c r="AL22" i="3"/>
  <c r="U22" i="4" s="1"/>
  <c r="AN22" i="3"/>
  <c r="AC22" i="4" s="1"/>
  <c r="AM22" i="3"/>
  <c r="Y22" i="4" s="1"/>
  <c r="AL19" i="3"/>
  <c r="U19" i="4" s="1"/>
  <c r="Q19" i="4"/>
  <c r="AN19" i="3"/>
  <c r="AC19" i="4" s="1"/>
  <c r="AM19" i="3"/>
  <c r="Y19" i="4" s="1"/>
  <c r="AL17" i="3"/>
  <c r="U17" i="4" s="1"/>
  <c r="Q17" i="4"/>
  <c r="AM17" i="3"/>
  <c r="Y17" i="4" s="1"/>
  <c r="AN17" i="3"/>
  <c r="AC17" i="4" s="1"/>
  <c r="U13" i="3"/>
  <c r="Q12" i="3"/>
  <c r="S16" i="3"/>
  <c r="U16" i="3"/>
  <c r="Q16" i="3"/>
  <c r="S20" i="3"/>
  <c r="U20" i="3"/>
  <c r="Q20" i="3"/>
  <c r="U17" i="3"/>
  <c r="Q17" i="3"/>
  <c r="S17" i="3"/>
  <c r="U21" i="3"/>
  <c r="Q21" i="3"/>
  <c r="S21" i="3"/>
  <c r="S18" i="3"/>
  <c r="U18" i="3"/>
  <c r="Q18" i="3"/>
  <c r="U15" i="3"/>
  <c r="Q15" i="3"/>
  <c r="S15" i="3"/>
  <c r="S14" i="3"/>
  <c r="U14" i="3"/>
  <c r="Q14" i="3"/>
  <c r="S22" i="3"/>
  <c r="U22" i="3"/>
  <c r="Q22" i="3"/>
  <c r="U19" i="3"/>
  <c r="Q19" i="3"/>
  <c r="S19" i="3"/>
  <c r="S12" i="3"/>
  <c r="Q13" i="3"/>
  <c r="AB19" i="4" l="1"/>
  <c r="AA19" i="4"/>
  <c r="X17" i="4"/>
  <c r="W17" i="4"/>
  <c r="AB15" i="4"/>
  <c r="AA15" i="4"/>
  <c r="AF19" i="4"/>
  <c r="AE19" i="4"/>
  <c r="AB16" i="4"/>
  <c r="AA16" i="4"/>
  <c r="AF15" i="4"/>
  <c r="AE15" i="4"/>
  <c r="AF21" i="4"/>
  <c r="AE21" i="4"/>
  <c r="T14" i="4"/>
  <c r="S14" i="4"/>
  <c r="AB21" i="4"/>
  <c r="AA21" i="4"/>
  <c r="T19" i="4"/>
  <c r="S19" i="4"/>
  <c r="X16" i="4"/>
  <c r="W16" i="4"/>
  <c r="X15" i="4"/>
  <c r="W15" i="4"/>
  <c r="T21" i="4"/>
  <c r="S21" i="4"/>
  <c r="T18" i="4"/>
  <c r="S18" i="4"/>
  <c r="X19" i="4"/>
  <c r="W19" i="4"/>
  <c r="T16" i="4"/>
  <c r="S16" i="4"/>
  <c r="S15" i="4"/>
  <c r="T15" i="4"/>
  <c r="W21" i="4"/>
  <c r="X21" i="4"/>
  <c r="T22" i="4"/>
  <c r="S22" i="4"/>
  <c r="AF16" i="4"/>
  <c r="AE16" i="4"/>
  <c r="AE17" i="4"/>
  <c r="AF17" i="4"/>
  <c r="AB22" i="4"/>
  <c r="AA22" i="4"/>
  <c r="AB14" i="4"/>
  <c r="AA14" i="4"/>
  <c r="AB18" i="4"/>
  <c r="AA18" i="4"/>
  <c r="AA20" i="4"/>
  <c r="AB20" i="4"/>
  <c r="AB17" i="4"/>
  <c r="AA17" i="4"/>
  <c r="AF18" i="4"/>
  <c r="AE18" i="4"/>
  <c r="AF22" i="4"/>
  <c r="AE22" i="4"/>
  <c r="AF14" i="4"/>
  <c r="AE14" i="4"/>
  <c r="AF20" i="4"/>
  <c r="AE20" i="4"/>
  <c r="S17" i="4"/>
  <c r="T17" i="4"/>
  <c r="X22" i="4"/>
  <c r="W22" i="4"/>
  <c r="X14" i="4"/>
  <c r="W14" i="4"/>
  <c r="X18" i="4"/>
  <c r="W18" i="4"/>
  <c r="T20" i="4"/>
  <c r="S20" i="4"/>
  <c r="X20" i="4"/>
  <c r="W20" i="4"/>
</calcChain>
</file>

<file path=xl/sharedStrings.xml><?xml version="1.0" encoding="utf-8"?>
<sst xmlns="http://schemas.openxmlformats.org/spreadsheetml/2006/main" count="619" uniqueCount="287">
  <si>
    <t>男女</t>
    <rPh sb="0" eb="2">
      <t>ダンジョ</t>
    </rPh>
    <phoneticPr fontId="2"/>
  </si>
  <si>
    <t>ゴールデントライアスロン</t>
    <phoneticPr fontId="2"/>
  </si>
  <si>
    <t>プラチナトライアスロン</t>
    <phoneticPr fontId="2"/>
  </si>
  <si>
    <t>スプリントトライアスロン</t>
    <phoneticPr fontId="2"/>
  </si>
  <si>
    <t>長距離トライアスロン</t>
    <rPh sb="0" eb="3">
      <t>チョウキョリ</t>
    </rPh>
    <phoneticPr fontId="2"/>
  </si>
  <si>
    <t>跳躍トライアスロン</t>
    <rPh sb="0" eb="2">
      <t>チョウヤク</t>
    </rPh>
    <phoneticPr fontId="2"/>
  </si>
  <si>
    <t>投擲トライアスロン</t>
    <rPh sb="0" eb="2">
      <t>トウテキ</t>
    </rPh>
    <phoneticPr fontId="2"/>
  </si>
  <si>
    <t>100m</t>
    <phoneticPr fontId="2"/>
  </si>
  <si>
    <t>走幅跳</t>
    <rPh sb="0" eb="1">
      <t>ソウ</t>
    </rPh>
    <rPh sb="1" eb="2">
      <t>ハバ</t>
    </rPh>
    <rPh sb="2" eb="3">
      <t>チョウ</t>
    </rPh>
    <phoneticPr fontId="2"/>
  </si>
  <si>
    <t>ﾊｰﾄﾞﾙ</t>
    <phoneticPr fontId="2"/>
  </si>
  <si>
    <t>200m</t>
    <phoneticPr fontId="2"/>
  </si>
  <si>
    <t>走高跳</t>
    <rPh sb="0" eb="1">
      <t>ソウ</t>
    </rPh>
    <rPh sb="1" eb="2">
      <t>コウ</t>
    </rPh>
    <rPh sb="2" eb="3">
      <t>チョウ</t>
    </rPh>
    <phoneticPr fontId="2"/>
  </si>
  <si>
    <t>やり投</t>
    <rPh sb="2" eb="3">
      <t>トウ</t>
    </rPh>
    <phoneticPr fontId="2"/>
  </si>
  <si>
    <t>400m</t>
    <phoneticPr fontId="2"/>
  </si>
  <si>
    <t>800m</t>
    <phoneticPr fontId="2"/>
  </si>
  <si>
    <t>1500m</t>
    <phoneticPr fontId="2"/>
  </si>
  <si>
    <t>三段跳</t>
    <rPh sb="0" eb="2">
      <t>サンダン</t>
    </rPh>
    <rPh sb="2" eb="3">
      <t>チョウ</t>
    </rPh>
    <phoneticPr fontId="2"/>
  </si>
  <si>
    <t>砲丸投</t>
    <rPh sb="0" eb="2">
      <t>ホウガン</t>
    </rPh>
    <rPh sb="2" eb="3">
      <t>トウ</t>
    </rPh>
    <phoneticPr fontId="2"/>
  </si>
  <si>
    <t>円盤投</t>
    <rPh sb="0" eb="2">
      <t>エンバン</t>
    </rPh>
    <rPh sb="2" eb="3">
      <t>トウ</t>
    </rPh>
    <phoneticPr fontId="2"/>
  </si>
  <si>
    <t>バイアスロン</t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</si>
  <si>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</si>
  <si>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</si>
  <si>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</si>
  <si>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</si>
  <si>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種目</t>
    <rPh sb="0" eb="2">
      <t>シュモク</t>
    </rPh>
    <phoneticPr fontId="2"/>
  </si>
  <si>
    <t>男</t>
    <rPh sb="0" eb="1">
      <t>オトコ</t>
    </rPh>
    <phoneticPr fontId="2"/>
  </si>
  <si>
    <t>Ｇ(100m･走幅跳･ハードル)</t>
    <rPh sb="7" eb="8">
      <t>ソウ</t>
    </rPh>
    <rPh sb="8" eb="9">
      <t>ハバ</t>
    </rPh>
    <rPh sb="9" eb="10">
      <t>チョウ</t>
    </rPh>
    <phoneticPr fontId="2"/>
  </si>
  <si>
    <t>女</t>
    <rPh sb="0" eb="1">
      <t>オンナ</t>
    </rPh>
    <phoneticPr fontId="2"/>
  </si>
  <si>
    <t>Ｐ(走高跳･200m･やり投)</t>
    <rPh sb="13" eb="14">
      <t>トウ</t>
    </rPh>
    <phoneticPr fontId="2"/>
  </si>
  <si>
    <t>Ｓ(100m･200m･400m)</t>
  </si>
  <si>
    <t>長(100m･800m･1500m)</t>
  </si>
  <si>
    <t>跳(走高跳･走幅跳･三段跳)</t>
    <rPh sb="2" eb="3">
      <t>ソウ</t>
    </rPh>
    <rPh sb="3" eb="4">
      <t>コウ</t>
    </rPh>
    <rPh sb="4" eb="5">
      <t>チョウ</t>
    </rPh>
    <rPh sb="6" eb="7">
      <t>ソウ</t>
    </rPh>
    <rPh sb="7" eb="8">
      <t>ハバ</t>
    </rPh>
    <rPh sb="8" eb="9">
      <t>チョウ</t>
    </rPh>
    <rPh sb="10" eb="12">
      <t>サンダン</t>
    </rPh>
    <rPh sb="12" eb="13">
      <t>チョウ</t>
    </rPh>
    <phoneticPr fontId="2"/>
  </si>
  <si>
    <t>投(砲丸･円盤･やり(ｼﾞｬﾍﾞ))</t>
    <rPh sb="2" eb="4">
      <t>ホウガン</t>
    </rPh>
    <rPh sb="5" eb="7">
      <t>エンバン</t>
    </rPh>
    <phoneticPr fontId="2"/>
  </si>
  <si>
    <t>80mH</t>
    <phoneticPr fontId="2"/>
  </si>
  <si>
    <t>110YH</t>
    <phoneticPr fontId="2"/>
  </si>
  <si>
    <t>ｼﾞｬﾍﾞﾘｯｸ</t>
    <phoneticPr fontId="2"/>
  </si>
  <si>
    <t>110H</t>
    <phoneticPr fontId="2"/>
  </si>
  <si>
    <t>100MH</t>
    <phoneticPr fontId="2"/>
  </si>
  <si>
    <t>100H</t>
    <phoneticPr fontId="2"/>
  </si>
  <si>
    <t>学年</t>
  </si>
  <si>
    <t>男</t>
  </si>
  <si>
    <t>青　森</t>
  </si>
  <si>
    <t>女</t>
  </si>
  <si>
    <t>山　形</t>
  </si>
  <si>
    <t>番号</t>
    <phoneticPr fontId="7"/>
  </si>
  <si>
    <t>ﾅﾝﾊﾞｰ</t>
    <phoneticPr fontId="7"/>
  </si>
  <si>
    <t>競技者氏名</t>
    <rPh sb="0" eb="3">
      <t>キョウギシャ</t>
    </rPh>
    <rPh sb="3" eb="5">
      <t>シメイ</t>
    </rPh>
    <phoneticPr fontId="7"/>
  </si>
  <si>
    <t>ﾌﾘｶﾞﾅ</t>
    <phoneticPr fontId="7"/>
  </si>
  <si>
    <t>英語表記</t>
    <rPh sb="0" eb="2">
      <t>エイゴ</t>
    </rPh>
    <rPh sb="2" eb="4">
      <t>ヒョウキ</t>
    </rPh>
    <phoneticPr fontId="7"/>
  </si>
  <si>
    <t>種別</t>
    <rPh sb="0" eb="2">
      <t>シュベツ</t>
    </rPh>
    <phoneticPr fontId="7"/>
  </si>
  <si>
    <t>性別</t>
    <rPh sb="0" eb="2">
      <t>セイベツ</t>
    </rPh>
    <phoneticPr fontId="7"/>
  </si>
  <si>
    <t>生年</t>
    <rPh sb="0" eb="2">
      <t>セイネン</t>
    </rPh>
    <phoneticPr fontId="7"/>
  </si>
  <si>
    <t>月日</t>
    <rPh sb="0" eb="2">
      <t>ガッピ</t>
    </rPh>
    <phoneticPr fontId="7"/>
  </si>
  <si>
    <t>JAAF ID</t>
    <phoneticPr fontId="7"/>
  </si>
  <si>
    <t>登録地区</t>
    <rPh sb="0" eb="2">
      <t>トウロク</t>
    </rPh>
    <rPh sb="2" eb="4">
      <t>チク</t>
    </rPh>
    <phoneticPr fontId="7"/>
  </si>
  <si>
    <t>国籍</t>
    <rPh sb="0" eb="2">
      <t>コクセキ</t>
    </rPh>
    <phoneticPr fontId="7"/>
  </si>
  <si>
    <t>種目１</t>
    <rPh sb="0" eb="2">
      <t>シュモク</t>
    </rPh>
    <phoneticPr fontId="7"/>
  </si>
  <si>
    <t>種目２</t>
    <rPh sb="0" eb="2">
      <t>シュモク</t>
    </rPh>
    <phoneticPr fontId="7"/>
  </si>
  <si>
    <t>種目３</t>
    <rPh sb="0" eb="2">
      <t>シュモク</t>
    </rPh>
    <phoneticPr fontId="7"/>
  </si>
  <si>
    <t>姓</t>
    <rPh sb="0" eb="1">
      <t>セイ</t>
    </rPh>
    <phoneticPr fontId="7"/>
  </si>
  <si>
    <t>名</t>
    <rPh sb="0" eb="1">
      <t>メイ</t>
    </rPh>
    <phoneticPr fontId="7"/>
  </si>
  <si>
    <t>ｾｲ</t>
    <phoneticPr fontId="7"/>
  </si>
  <si>
    <t>ﾒｲ</t>
    <phoneticPr fontId="7"/>
  </si>
  <si>
    <t>記入例</t>
    <rPh sb="0" eb="2">
      <t>キニュウ</t>
    </rPh>
    <rPh sb="2" eb="3">
      <t>レイ</t>
    </rPh>
    <phoneticPr fontId="7"/>
  </si>
  <si>
    <t>N123</t>
    <phoneticPr fontId="7"/>
  </si>
  <si>
    <t>小林</t>
    <rPh sb="0" eb="2">
      <t>コバヤシ</t>
    </rPh>
    <phoneticPr fontId="7"/>
  </si>
  <si>
    <t>太郎</t>
    <rPh sb="0" eb="2">
      <t>タロウ</t>
    </rPh>
    <phoneticPr fontId="7"/>
  </si>
  <si>
    <t>ｺﾊﾞﾔｼ</t>
    <phoneticPr fontId="7"/>
  </si>
  <si>
    <t>ﾀﾛｳ</t>
    <phoneticPr fontId="7"/>
  </si>
  <si>
    <t>Taro KOBAYASHI</t>
    <phoneticPr fontId="7"/>
  </si>
  <si>
    <t>高校</t>
    <rPh sb="0" eb="2">
      <t>コウコウ</t>
    </rPh>
    <phoneticPr fontId="7"/>
  </si>
  <si>
    <t>3</t>
    <phoneticPr fontId="7"/>
  </si>
  <si>
    <t>0821</t>
    <phoneticPr fontId="7"/>
  </si>
  <si>
    <t>00000000000</t>
    <phoneticPr fontId="7"/>
  </si>
  <si>
    <t>JPN</t>
    <phoneticPr fontId="7"/>
  </si>
  <si>
    <t>10.97</t>
    <phoneticPr fontId="7"/>
  </si>
  <si>
    <t>佐藤</t>
    <rPh sb="0" eb="2">
      <t>サトウ</t>
    </rPh>
    <phoneticPr fontId="7"/>
  </si>
  <si>
    <t>花子</t>
    <rPh sb="0" eb="2">
      <t>ハナコ</t>
    </rPh>
    <phoneticPr fontId="7"/>
  </si>
  <si>
    <t>ｻﾄｳ</t>
    <phoneticPr fontId="7"/>
  </si>
  <si>
    <t>ﾊﾅｺ</t>
    <phoneticPr fontId="7"/>
  </si>
  <si>
    <t>Hanako SATO</t>
    <phoneticPr fontId="7"/>
  </si>
  <si>
    <t>一般</t>
    <rPh sb="0" eb="2">
      <t>イッパン</t>
    </rPh>
    <phoneticPr fontId="7"/>
  </si>
  <si>
    <t>2</t>
    <phoneticPr fontId="7"/>
  </si>
  <si>
    <t>1103</t>
    <phoneticPr fontId="7"/>
  </si>
  <si>
    <t>USA</t>
    <phoneticPr fontId="7"/>
  </si>
  <si>
    <t>5m32</t>
    <phoneticPr fontId="7"/>
  </si>
  <si>
    <t>男高校Ｇ(100m･走幅跳･ハードル)</t>
  </si>
  <si>
    <t>男高校Ｐ(走高跳･200m･やり投)</t>
  </si>
  <si>
    <t>男高校Ｓ(100m･200m･400m)</t>
  </si>
  <si>
    <t>男高校長(100m･800m･1500m)</t>
  </si>
  <si>
    <t>男高校跳(走高跳･走幅跳･三段跳)</t>
  </si>
  <si>
    <t>男一般Ｇ(100m･走幅跳･ハードル)</t>
  </si>
  <si>
    <t>男一般Ｐ(走高跳･200m･やり投)</t>
  </si>
  <si>
    <t>男一般Ｓ(100m･200m･400m)</t>
  </si>
  <si>
    <t>男一般長(100m･800m･1500m)</t>
  </si>
  <si>
    <t>男一般跳(走高跳･走幅跳･三段跳)</t>
  </si>
  <si>
    <t>女高校Ｇ(100m･走幅跳･ハードル)</t>
  </si>
  <si>
    <t>女高校Ｐ(走高跳･200m･やり投)</t>
  </si>
  <si>
    <t>女高校Ｓ(100m･200m･400m)</t>
  </si>
  <si>
    <t>女高校長(100m･800m･1500m)</t>
  </si>
  <si>
    <t>女高校跳(走高跳･走幅跳･三段跳)</t>
  </si>
  <si>
    <t>女一般Ｇ(100m･走幅跳･ハードル)</t>
  </si>
  <si>
    <t>女一般Ｐ(走高跳･200m･やり投)</t>
  </si>
  <si>
    <t>女一般Ｓ(100m･200m･400m)</t>
  </si>
  <si>
    <t>女一般長(100m･800m･1500m)</t>
  </si>
  <si>
    <t>女一般跳(走高跳･走幅跳･三段跳)</t>
  </si>
  <si>
    <t>一般
大学</t>
    <rPh sb="0" eb="2">
      <t>イッパン</t>
    </rPh>
    <rPh sb="3" eb="5">
      <t>ダイガク</t>
    </rPh>
    <phoneticPr fontId="2"/>
  </si>
  <si>
    <t>中学
2･3年</t>
    <rPh sb="0" eb="2">
      <t>チュウガク</t>
    </rPh>
    <rPh sb="6" eb="7">
      <t>ネン</t>
    </rPh>
    <phoneticPr fontId="2"/>
  </si>
  <si>
    <t>中学
1年</t>
    <rPh sb="0" eb="2">
      <t>チュウガク</t>
    </rPh>
    <rPh sb="4" eb="5">
      <t>ネン</t>
    </rPh>
    <phoneticPr fontId="2"/>
  </si>
  <si>
    <t>小学
5･6年</t>
    <rPh sb="0" eb="2">
      <t>ショウガク</t>
    </rPh>
    <rPh sb="6" eb="7">
      <t>ネン</t>
    </rPh>
    <phoneticPr fontId="2"/>
  </si>
  <si>
    <t>小学
4年以下</t>
    <rPh sb="0" eb="2">
      <t>ショウガク</t>
    </rPh>
    <rPh sb="4" eb="5">
      <t>ネン</t>
    </rPh>
    <rPh sb="5" eb="7">
      <t>イカ</t>
    </rPh>
    <phoneticPr fontId="2"/>
  </si>
  <si>
    <t>区分</t>
    <rPh sb="0" eb="2">
      <t>クブン</t>
    </rPh>
    <phoneticPr fontId="4"/>
  </si>
  <si>
    <t>ﾊﾞｲｱｽﾛﾝ(100m･走幅跳)</t>
    <rPh sb="13" eb="14">
      <t>ソウ</t>
    </rPh>
    <rPh sb="14" eb="15">
      <t>ハバ</t>
    </rPh>
    <rPh sb="15" eb="16">
      <t>チョウ</t>
    </rPh>
    <phoneticPr fontId="1"/>
  </si>
  <si>
    <t>投(砲丸投･円盤投･やり投)</t>
    <rPh sb="2" eb="4">
      <t>ホウガン</t>
    </rPh>
    <rPh sb="4" eb="5">
      <t>トウ</t>
    </rPh>
    <rPh sb="6" eb="8">
      <t>エンバン</t>
    </rPh>
    <rPh sb="8" eb="9">
      <t>トウ</t>
    </rPh>
    <rPh sb="12" eb="13">
      <t>トウ</t>
    </rPh>
    <phoneticPr fontId="2"/>
  </si>
  <si>
    <t>投(砲丸･円盤･ｼﾞｬﾍﾞﾘｯｸ)</t>
    <rPh sb="2" eb="4">
      <t>ホウガン</t>
    </rPh>
    <rPh sb="5" eb="7">
      <t>エンバン</t>
    </rPh>
    <phoneticPr fontId="2"/>
  </si>
  <si>
    <t>中学2･3年</t>
    <phoneticPr fontId="2"/>
  </si>
  <si>
    <t>中学2･3年年</t>
    <rPh sb="6" eb="7">
      <t>ネン</t>
    </rPh>
    <phoneticPr fontId="2"/>
  </si>
  <si>
    <t>男中学2･3年Ｇ(100m･走幅跳･ハードル)</t>
  </si>
  <si>
    <t>男中学2･3年Ｓ(100m･200m･400m)</t>
  </si>
  <si>
    <t>男中学2･3年長(100m･800m･1500m)</t>
  </si>
  <si>
    <t>男中学2･3年跳(走高跳･走幅跳･三段跳)</t>
  </si>
  <si>
    <t>女中学2･3年Ｇ(100m･走幅跳･ハードル)</t>
  </si>
  <si>
    <t>女中学2･3年Ｓ(100m･200m･400m)</t>
  </si>
  <si>
    <t>女中学2･3年長(100m･800m･1500m)</t>
  </si>
  <si>
    <t>女中学2･3年跳(走高跳･走幅跳･三段跳)</t>
  </si>
  <si>
    <t>中学1年</t>
    <phoneticPr fontId="2"/>
  </si>
  <si>
    <t>男中学1年Ｇ(100m･走幅跳･ハードル)</t>
  </si>
  <si>
    <t>男中学1年Ｓ(100m･200m･400m)</t>
  </si>
  <si>
    <t>男中学1年長(100m･800m･1500m)</t>
  </si>
  <si>
    <t>男中学1年跳(走高跳･走幅跳･三段跳)</t>
  </si>
  <si>
    <t>女中学1年Ｇ(100m･走幅跳･ハードル)</t>
  </si>
  <si>
    <t>女中学1年Ｓ(100m･200m･400m)</t>
  </si>
  <si>
    <t>女中学1年長(100m･800m･1500m)</t>
  </si>
  <si>
    <t>女中学1年跳(走高跳･走幅跳･三段跳)</t>
  </si>
  <si>
    <t>小学5･6年</t>
    <phoneticPr fontId="2"/>
  </si>
  <si>
    <t>男小学5･6年Ｇ(100m･走幅跳･ハードル)</t>
  </si>
  <si>
    <t>女小学5･6年Ｇ(100m･走幅跳･ハードル)</t>
  </si>
  <si>
    <t>小学4年以下</t>
    <phoneticPr fontId="2"/>
  </si>
  <si>
    <t>5:05.00</t>
    <phoneticPr fontId="7"/>
  </si>
  <si>
    <t>15.20</t>
    <phoneticPr fontId="7"/>
  </si>
  <si>
    <t>2:40.20</t>
    <phoneticPr fontId="7"/>
  </si>
  <si>
    <t>13.50</t>
    <phoneticPr fontId="7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</si>
  <si>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</si>
  <si>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</si>
  <si>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</si>
  <si>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</si>
  <si>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</si>
  <si>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</si>
  <si>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</si>
  <si>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</si>
  <si>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</si>
  <si>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国籍</t>
  </si>
  <si>
    <t>性別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</si>
  <si>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</si>
  <si>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</si>
  <si>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</si>
  <si>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</si>
  <si>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</si>
  <si>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</si>
  <si>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</si>
  <si>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</si>
  <si>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</si>
  <si>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</si>
  <si>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</si>
  <si>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</si>
  <si>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</si>
  <si>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</si>
  <si>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</si>
  <si>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</si>
  <si>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</si>
  <si>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</si>
  <si>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</si>
  <si>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</si>
  <si>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</si>
  <si>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</si>
  <si>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</si>
  <si>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</si>
  <si>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入力シート</t>
    <rPh sb="0" eb="2">
      <t>ニュウリョク</t>
    </rPh>
    <phoneticPr fontId="7"/>
  </si>
  <si>
    <t>競技会名</t>
  </si>
  <si>
    <t>団体・チーム名</t>
    <rPh sb="0" eb="2">
      <t>ダンタイ</t>
    </rPh>
    <rPh sb="6" eb="7">
      <t>メイ</t>
    </rPh>
    <phoneticPr fontId="7"/>
  </si>
  <si>
    <t>団体名英語表記</t>
    <rPh sb="0" eb="2">
      <t>ダンタイ</t>
    </rPh>
    <rPh sb="2" eb="3">
      <t>メイ</t>
    </rPh>
    <rPh sb="3" eb="5">
      <t>エイゴ</t>
    </rPh>
    <rPh sb="5" eb="7">
      <t>ヒョウキ</t>
    </rPh>
    <phoneticPr fontId="7"/>
  </si>
  <si>
    <t>所 在 地</t>
    <phoneticPr fontId="7"/>
  </si>
  <si>
    <t>開催日</t>
    <rPh sb="0" eb="3">
      <t>カイサイビ</t>
    </rPh>
    <phoneticPr fontId="7"/>
  </si>
  <si>
    <t>場所</t>
    <rPh sb="0" eb="2">
      <t>バショ</t>
    </rPh>
    <phoneticPr fontId="7"/>
  </si>
  <si>
    <t>団体名略称</t>
    <rPh sb="0" eb="2">
      <t>ダンタイ</t>
    </rPh>
    <rPh sb="2" eb="3">
      <t>メイ</t>
    </rPh>
    <rPh sb="3" eb="5">
      <t>リャクショウ</t>
    </rPh>
    <phoneticPr fontId="7"/>
  </si>
  <si>
    <t>団体名カナ</t>
    <rPh sb="0" eb="2">
      <t>ダンタイ</t>
    </rPh>
    <rPh sb="2" eb="3">
      <t>メイ</t>
    </rPh>
    <phoneticPr fontId="7"/>
  </si>
  <si>
    <t>連 絡 先</t>
    <phoneticPr fontId="7"/>
  </si>
  <si>
    <t>責 任 者</t>
    <phoneticPr fontId="7"/>
  </si>
  <si>
    <t>三重交通Ｇスポーツの杜伊勢　第二競技場</t>
    <phoneticPr fontId="7"/>
  </si>
  <si>
    <t>参加料</t>
    <rPh sb="0" eb="3">
      <t>サンカリョウ</t>
    </rPh>
    <phoneticPr fontId="1"/>
  </si>
  <si>
    <t>参加料合計</t>
    <rPh sb="0" eb="3">
      <t>サンカリョウ</t>
    </rPh>
    <rPh sb="3" eb="5">
      <t>ゴウケイ</t>
    </rPh>
    <phoneticPr fontId="4"/>
  </si>
  <si>
    <t>参加料</t>
    <rPh sb="0" eb="3">
      <t>サンカリョウ</t>
    </rPh>
    <phoneticPr fontId="4"/>
  </si>
  <si>
    <t>所属地</t>
    <rPh sb="0" eb="2">
      <t>ショゾク</t>
    </rPh>
    <rPh sb="2" eb="3">
      <t>チ</t>
    </rPh>
    <phoneticPr fontId="7"/>
  </si>
  <si>
    <t>コード</t>
    <phoneticPr fontId="7"/>
  </si>
  <si>
    <t>北海道</t>
    <phoneticPr fontId="7"/>
  </si>
  <si>
    <t>青　森</t>
    <phoneticPr fontId="7"/>
  </si>
  <si>
    <t>岩　手</t>
    <phoneticPr fontId="7"/>
  </si>
  <si>
    <t>宮　城</t>
    <phoneticPr fontId="7"/>
  </si>
  <si>
    <t>秋　田</t>
    <phoneticPr fontId="7"/>
  </si>
  <si>
    <t>山　形</t>
    <phoneticPr fontId="7"/>
  </si>
  <si>
    <t>福　島</t>
    <phoneticPr fontId="7"/>
  </si>
  <si>
    <t>茨　城</t>
    <phoneticPr fontId="7"/>
  </si>
  <si>
    <t>栃　木</t>
    <phoneticPr fontId="7"/>
  </si>
  <si>
    <t>群　馬</t>
    <phoneticPr fontId="7"/>
  </si>
  <si>
    <t>埼　玉</t>
    <phoneticPr fontId="7"/>
  </si>
  <si>
    <t>千　葉</t>
    <phoneticPr fontId="7"/>
  </si>
  <si>
    <t>東　京</t>
    <phoneticPr fontId="7"/>
  </si>
  <si>
    <t>神奈川</t>
    <phoneticPr fontId="7"/>
  </si>
  <si>
    <t>山　梨</t>
    <phoneticPr fontId="7"/>
  </si>
  <si>
    <t>新　潟</t>
    <phoneticPr fontId="7"/>
  </si>
  <si>
    <t>長　野</t>
    <phoneticPr fontId="7"/>
  </si>
  <si>
    <t>富　山</t>
    <phoneticPr fontId="7"/>
  </si>
  <si>
    <t>石　川</t>
    <phoneticPr fontId="7"/>
  </si>
  <si>
    <t>福　井</t>
    <phoneticPr fontId="7"/>
  </si>
  <si>
    <t>静　岡</t>
    <phoneticPr fontId="7"/>
  </si>
  <si>
    <t>愛　知</t>
    <phoneticPr fontId="7"/>
  </si>
  <si>
    <t>三　重</t>
    <phoneticPr fontId="7"/>
  </si>
  <si>
    <t>岐　阜</t>
    <phoneticPr fontId="7"/>
  </si>
  <si>
    <t>滋　賀</t>
    <phoneticPr fontId="7"/>
  </si>
  <si>
    <t>京　都</t>
    <phoneticPr fontId="7"/>
  </si>
  <si>
    <t>大　阪</t>
    <phoneticPr fontId="7"/>
  </si>
  <si>
    <t>兵　庫</t>
    <phoneticPr fontId="7"/>
  </si>
  <si>
    <t>奈　良</t>
    <phoneticPr fontId="7"/>
  </si>
  <si>
    <t>和歌山</t>
    <phoneticPr fontId="7"/>
  </si>
  <si>
    <t>鳥　取</t>
    <phoneticPr fontId="7"/>
  </si>
  <si>
    <t>島　根</t>
    <phoneticPr fontId="7"/>
  </si>
  <si>
    <t>岡　山</t>
    <phoneticPr fontId="7"/>
  </si>
  <si>
    <t>広　島</t>
    <phoneticPr fontId="7"/>
  </si>
  <si>
    <t>山　口</t>
    <phoneticPr fontId="7"/>
  </si>
  <si>
    <t>香　川</t>
    <phoneticPr fontId="7"/>
  </si>
  <si>
    <t>徳　島</t>
    <phoneticPr fontId="7"/>
  </si>
  <si>
    <t>愛　媛</t>
    <phoneticPr fontId="7"/>
  </si>
  <si>
    <t>高　知</t>
    <phoneticPr fontId="7"/>
  </si>
  <si>
    <t>福　岡</t>
    <phoneticPr fontId="7"/>
  </si>
  <si>
    <t>佐　賀</t>
    <phoneticPr fontId="7"/>
  </si>
  <si>
    <t>長　崎</t>
    <phoneticPr fontId="7"/>
  </si>
  <si>
    <t>熊　本</t>
    <phoneticPr fontId="7"/>
  </si>
  <si>
    <t>大　分</t>
    <phoneticPr fontId="7"/>
  </si>
  <si>
    <t>宮　崎</t>
    <phoneticPr fontId="7"/>
  </si>
  <si>
    <t>鹿児島</t>
    <phoneticPr fontId="7"/>
  </si>
  <si>
    <t>沖　縄</t>
    <phoneticPr fontId="7"/>
  </si>
  <si>
    <t>　</t>
    <phoneticPr fontId="7"/>
  </si>
  <si>
    <t>一般</t>
    <phoneticPr fontId="7"/>
  </si>
  <si>
    <t>大学</t>
    <phoneticPr fontId="7"/>
  </si>
  <si>
    <t>高校</t>
    <phoneticPr fontId="7"/>
  </si>
  <si>
    <t>中学</t>
    <phoneticPr fontId="7"/>
  </si>
  <si>
    <t>小学</t>
    <phoneticPr fontId="7"/>
  </si>
  <si>
    <r>
      <t xml:space="preserve">ベスト記録
</t>
    </r>
    <r>
      <rPr>
        <b/>
        <sz val="9"/>
        <rFont val="ＭＳ ゴシック"/>
        <family val="3"/>
        <charset val="128"/>
      </rPr>
      <t>入力して
ください</t>
    </r>
    <rPh sb="3" eb="5">
      <t>キロク</t>
    </rPh>
    <rPh sb="6" eb="8">
      <t>ニュウリョク</t>
    </rPh>
    <phoneticPr fontId="7"/>
  </si>
  <si>
    <r>
      <t xml:space="preserve">ベスト記録
</t>
    </r>
    <r>
      <rPr>
        <b/>
        <sz val="10"/>
        <rFont val="ＭＳ ゴシック"/>
        <family val="3"/>
        <charset val="128"/>
      </rPr>
      <t>入力して
ください</t>
    </r>
    <rPh sb="3" eb="5">
      <t>キロク</t>
    </rPh>
    <phoneticPr fontId="7"/>
  </si>
  <si>
    <t>↓↓↓　NISHIのWEB申込で使用するシートをコピーして「値を貼り付け」してください　↓↓↓</t>
    <rPh sb="13" eb="15">
      <t>モウシコミ</t>
    </rPh>
    <rPh sb="16" eb="18">
      <t>シヨウ</t>
    </rPh>
    <rPh sb="30" eb="31">
      <t>アタイ</t>
    </rPh>
    <rPh sb="32" eb="33">
      <t>ハ</t>
    </rPh>
    <rPh sb="34" eb="35">
      <t>ツ</t>
    </rPh>
    <phoneticPr fontId="4"/>
  </si>
  <si>
    <t>↓↓↓　NISHIのWEB申込で使用するシートをコピーするか，直接入力してください　↓↓↓</t>
    <rPh sb="13" eb="15">
      <t>モウシコミ</t>
    </rPh>
    <rPh sb="16" eb="18">
      <t>シヨウ</t>
    </rPh>
    <rPh sb="31" eb="33">
      <t>チョクセツ</t>
    </rPh>
    <rPh sb="33" eb="35">
      <t>ニュウリョク</t>
    </rPh>
    <phoneticPr fontId="4"/>
  </si>
  <si>
    <t>↓↓↓　種目を選択すると３つの競技が表示されるので,ベスト記録を入力してください　↓↓↓</t>
    <rPh sb="4" eb="6">
      <t>シュモク</t>
    </rPh>
    <rPh sb="7" eb="9">
      <t>センタク</t>
    </rPh>
    <rPh sb="15" eb="17">
      <t>キョウギ</t>
    </rPh>
    <rPh sb="18" eb="20">
      <t>ヒョウジ</t>
    </rPh>
    <rPh sb="29" eb="31">
      <t>キロク</t>
    </rPh>
    <rPh sb="32" eb="34">
      <t>ニュウリョク</t>
    </rPh>
    <phoneticPr fontId="4"/>
  </si>
  <si>
    <t>男一般投(砲丸投･円盤投･やり投)</t>
  </si>
  <si>
    <t>男高校投(砲丸投･円盤投･やり投)</t>
  </si>
  <si>
    <t>男中学2･3年投(砲丸･円盤･ｼﾞｬﾍﾞﾘｯｸ)</t>
  </si>
  <si>
    <t>男中学1年投(砲丸･円盤･ｼﾞｬﾍﾞﾘｯｸ)</t>
  </si>
  <si>
    <t>女一般投(砲丸投･円盤投･やり投)</t>
  </si>
  <si>
    <t>女高校投(砲丸投･円盤投･やり投)</t>
  </si>
  <si>
    <t>女中学2･3年投(砲丸･円盤･ｼﾞｬﾍﾞﾘｯｸ)</t>
  </si>
  <si>
    <t>女中学1年投(砲丸･円盤･ｼﾞｬﾍﾞﾘｯｸ)</t>
  </si>
  <si>
    <t>種目</t>
    <rPh sb="0" eb="2">
      <t>シュモク</t>
    </rPh>
    <phoneticPr fontId="4"/>
  </si>
  <si>
    <t>コード</t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</si>
  <si>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</si>
  <si>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</si>
  <si>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種目３</t>
    <rPh sb="0" eb="2">
      <t>シュモク</t>
    </rPh>
    <phoneticPr fontId="4"/>
  </si>
  <si>
    <t>種目ｺｰﾄﾞ</t>
    <rPh sb="0" eb="2">
      <t>シュモク</t>
    </rPh>
    <phoneticPr fontId="1"/>
  </si>
  <si>
    <t>①</t>
    <phoneticPr fontId="1"/>
  </si>
  <si>
    <t>②</t>
    <phoneticPr fontId="1"/>
  </si>
  <si>
    <t>③</t>
    <phoneticPr fontId="1"/>
  </si>
  <si>
    <t>①</t>
  </si>
  <si>
    <t>②</t>
  </si>
  <si>
    <t>③</t>
  </si>
  <si>
    <t>一般高校</t>
    <rPh sb="0" eb="2">
      <t>イッパン</t>
    </rPh>
    <rPh sb="2" eb="4">
      <t>コウコウ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</si>
  <si>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</si>
  <si>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</si>
  <si>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一般</t>
    <rPh sb="0" eb="2">
      <t>イッパン</t>
    </rPh>
    <phoneticPr fontId="1"/>
  </si>
  <si>
    <t>高校</t>
    <rPh sb="0" eb="2">
      <t>コウコウ</t>
    </rPh>
    <phoneticPr fontId="1"/>
  </si>
  <si>
    <t>中学2･3年</t>
    <rPh sb="0" eb="2">
      <t>チュウガク</t>
    </rPh>
    <rPh sb="5" eb="6">
      <t>ネン</t>
    </rPh>
    <phoneticPr fontId="1"/>
  </si>
  <si>
    <t>中学1年</t>
    <rPh sb="0" eb="2">
      <t>チュウガク</t>
    </rPh>
    <rPh sb="3" eb="4">
      <t>ネン</t>
    </rPh>
    <phoneticPr fontId="1"/>
  </si>
  <si>
    <t>小学5･6年</t>
    <rPh sb="0" eb="2">
      <t>ショウガク</t>
    </rPh>
    <rPh sb="5" eb="6">
      <t>ネン</t>
    </rPh>
    <phoneticPr fontId="1"/>
  </si>
  <si>
    <t>小学4年以下</t>
    <rPh sb="0" eb="2">
      <t>ショウガク</t>
    </rPh>
    <rPh sb="3" eb="4">
      <t>ネン</t>
    </rPh>
    <rPh sb="4" eb="6">
      <t>イカ</t>
    </rPh>
    <phoneticPr fontId="1"/>
  </si>
  <si>
    <r>
      <rPr>
        <sz val="12"/>
        <color theme="0"/>
        <rFont val="HGS創英角ｺﾞｼｯｸUB"/>
        <family val="3"/>
        <charset val="128"/>
      </rPr>
      <t>種目</t>
    </r>
    <r>
      <rPr>
        <sz val="10"/>
        <color theme="0"/>
        <rFont val="HGS創英角ｺﾞｼｯｸUB"/>
        <family val="3"/>
        <charset val="128"/>
      </rPr>
      <t xml:space="preserve">
</t>
    </r>
    <r>
      <rPr>
        <sz val="11"/>
        <color theme="0"/>
        <rFont val="HGS創英角ｺﾞｼｯｸUB"/>
        <family val="3"/>
        <charset val="128"/>
      </rPr>
      <t>種別と性別が入力されていると
種目を選択することができます</t>
    </r>
    <rPh sb="0" eb="2">
      <t>シュモク</t>
    </rPh>
    <rPh sb="3" eb="5">
      <t>シュベツ</t>
    </rPh>
    <rPh sb="6" eb="8">
      <t>セイベツ</t>
    </rPh>
    <rPh sb="9" eb="11">
      <t>ニュウリョク</t>
    </rPh>
    <rPh sb="18" eb="20">
      <t>シュモク</t>
    </rPh>
    <rPh sb="21" eb="23">
      <t>センタク</t>
    </rPh>
    <phoneticPr fontId="2"/>
  </si>
  <si>
    <t>第４回桑員地区記録会 2023いろいろトライアスロン</t>
    <phoneticPr fontId="7"/>
  </si>
  <si>
    <t>－</t>
    <phoneticPr fontId="1"/>
  </si>
  <si>
    <t>ﾊﾞｲｱｽﾛﾝ(100m･走幅跳)</t>
    <rPh sb="13" eb="14">
      <t>ソウ</t>
    </rPh>
    <rPh sb="14" eb="15">
      <t>ハバ</t>
    </rPh>
    <rPh sb="15" eb="16">
      <t>チョウ</t>
    </rPh>
    <phoneticPr fontId="2"/>
  </si>
  <si>
    <t>女小学4年以下ﾊﾞｲｱｽﾛﾝ(100m･走幅跳)</t>
    <phoneticPr fontId="1"/>
  </si>
  <si>
    <t>男小学4年以下ﾊﾞｲｱｽﾛﾝ(100m･走幅跳)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</si>
</sst>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参加費合計 &quot;&quot;¥&quot;#,##0_);[Red]\(&quot;¥&quot;#,##0\)"/>
  </numFmts>
  <fonts count="3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i/>
      <sz val="2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2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i/>
      <sz val="12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HGS創英角ｺﾞｼｯｸUB"/>
      <family val="3"/>
      <charset val="128"/>
    </font>
    <font>
      <sz val="12"/>
      <color theme="0"/>
      <name val="HGS創英角ｺﾞｼｯｸUB"/>
      <family val="3"/>
      <charset val="128"/>
    </font>
    <font>
      <sz val="10"/>
      <color theme="0"/>
      <name val="HGS創英角ｺﾞｼｯｸUB"/>
      <family val="3"/>
      <charset val="128"/>
    </font>
    <font>
      <i/>
      <sz val="11"/>
      <color theme="0"/>
      <name val="ＭＳ ゴシック"/>
      <family val="3"/>
      <charset val="128"/>
    </font>
    <font>
      <sz val="11"/>
      <color theme="0"/>
      <name val="HGS創英角ｺﾞｼｯｸUB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10"/>
      </bottom>
      <diagonal/>
    </border>
    <border>
      <left/>
      <right style="thin">
        <color indexed="64"/>
      </right>
      <top style="double">
        <color indexed="64"/>
      </top>
      <bottom style="hair">
        <color indexed="10"/>
      </bottom>
      <diagonal/>
    </border>
    <border>
      <left/>
      <right/>
      <top style="double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10"/>
      </bottom>
      <diagonal/>
    </border>
    <border>
      <left style="thin">
        <color indexed="64"/>
      </left>
      <right/>
      <top style="double">
        <color indexed="64"/>
      </top>
      <bottom style="hair">
        <color indexed="10"/>
      </bottom>
      <diagonal/>
    </border>
    <border>
      <left style="thin">
        <color indexed="64"/>
      </left>
      <right/>
      <top style="double">
        <color indexed="64"/>
      </top>
      <bottom style="hair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1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10"/>
      </bottom>
      <diagonal/>
    </border>
    <border>
      <left/>
      <right/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/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rgb="FFFF0000"/>
      </bottom>
      <diagonal/>
    </border>
    <border>
      <left style="medium">
        <color indexed="64"/>
      </left>
      <right style="thin">
        <color indexed="64"/>
      </right>
      <top/>
      <bottom style="hair">
        <color indexed="10"/>
      </bottom>
      <diagonal/>
    </border>
    <border>
      <left/>
      <right style="thin">
        <color indexed="64"/>
      </right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/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FF0000"/>
      </bottom>
      <diagonal/>
    </border>
    <border>
      <left style="thin">
        <color indexed="64"/>
      </left>
      <right/>
      <top style="hair">
        <color rgb="FFFF0000"/>
      </top>
      <bottom style="hair">
        <color rgb="FFFF0000"/>
      </bottom>
      <diagonal/>
    </border>
    <border>
      <left style="thin">
        <color indexed="64"/>
      </left>
      <right/>
      <top style="hair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5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>
      <alignment vertical="center"/>
    </xf>
    <xf numFmtId="0" fontId="0" fillId="2" borderId="39" xfId="0" applyFill="1" applyBorder="1">
      <alignment vertical="center"/>
    </xf>
    <xf numFmtId="0" fontId="0" fillId="8" borderId="39" xfId="0" applyFill="1" applyBorder="1">
      <alignment vertical="center"/>
    </xf>
    <xf numFmtId="0" fontId="0" fillId="4" borderId="39" xfId="0" applyFill="1" applyBorder="1">
      <alignment vertical="center"/>
    </xf>
    <xf numFmtId="0" fontId="0" fillId="5" borderId="39" xfId="0" applyFill="1" applyBorder="1">
      <alignment vertical="center"/>
    </xf>
    <xf numFmtId="0" fontId="0" fillId="6" borderId="39" xfId="0" applyFill="1" applyBorder="1">
      <alignment vertical="center"/>
    </xf>
    <xf numFmtId="0" fontId="0" fillId="7" borderId="39" xfId="0" applyFill="1" applyBorder="1">
      <alignment vertical="center"/>
    </xf>
    <xf numFmtId="0" fontId="0" fillId="7" borderId="7" xfId="0" applyFill="1" applyBorder="1">
      <alignment vertical="center"/>
    </xf>
    <xf numFmtId="0" fontId="0" fillId="0" borderId="40" xfId="0" applyBorder="1">
      <alignment vertical="center"/>
    </xf>
    <xf numFmtId="0" fontId="0" fillId="2" borderId="41" xfId="0" applyFill="1" applyBorder="1">
      <alignment vertical="center"/>
    </xf>
    <xf numFmtId="0" fontId="0" fillId="8" borderId="41" xfId="0" applyFill="1" applyBorder="1">
      <alignment vertical="center"/>
    </xf>
    <xf numFmtId="0" fontId="0" fillId="4" borderId="41" xfId="0" applyFill="1" applyBorder="1">
      <alignment vertical="center"/>
    </xf>
    <xf numFmtId="0" fontId="0" fillId="5" borderId="41" xfId="0" applyFill="1" applyBorder="1">
      <alignment vertical="center"/>
    </xf>
    <xf numFmtId="0" fontId="0" fillId="6" borderId="41" xfId="0" applyFill="1" applyBorder="1">
      <alignment vertical="center"/>
    </xf>
    <xf numFmtId="0" fontId="0" fillId="7" borderId="41" xfId="0" applyFill="1" applyBorder="1">
      <alignment vertical="center"/>
    </xf>
    <xf numFmtId="0" fontId="0" fillId="7" borderId="42" xfId="0" applyFill="1" applyBorder="1">
      <alignment vertical="center"/>
    </xf>
    <xf numFmtId="0" fontId="0" fillId="0" borderId="43" xfId="0" applyBorder="1">
      <alignment vertical="center"/>
    </xf>
    <xf numFmtId="0" fontId="0" fillId="2" borderId="44" xfId="0" applyFill="1" applyBorder="1">
      <alignment vertical="center"/>
    </xf>
    <xf numFmtId="0" fontId="0" fillId="3" borderId="44" xfId="0" applyFill="1" applyBorder="1">
      <alignment vertical="center"/>
    </xf>
    <xf numFmtId="0" fontId="0" fillId="4" borderId="44" xfId="0" applyFill="1" applyBorder="1">
      <alignment vertical="center"/>
    </xf>
    <xf numFmtId="0" fontId="0" fillId="5" borderId="44" xfId="0" applyFill="1" applyBorder="1">
      <alignment vertical="center"/>
    </xf>
    <xf numFmtId="0" fontId="0" fillId="6" borderId="44" xfId="0" applyFill="1" applyBorder="1">
      <alignment vertical="center"/>
    </xf>
    <xf numFmtId="0" fontId="0" fillId="7" borderId="44" xfId="0" applyFill="1" applyBorder="1">
      <alignment vertical="center"/>
    </xf>
    <xf numFmtId="0" fontId="0" fillId="7" borderId="45" xfId="0" applyFill="1" applyBorder="1">
      <alignment vertical="center"/>
    </xf>
    <xf numFmtId="0" fontId="0" fillId="8" borderId="44" xfId="0" applyFill="1" applyBorder="1">
      <alignment vertical="center"/>
    </xf>
    <xf numFmtId="0" fontId="0" fillId="8" borderId="45" xfId="0" applyFill="1" applyBorder="1">
      <alignment vertical="center"/>
    </xf>
    <xf numFmtId="0" fontId="3" fillId="8" borderId="44" xfId="0" applyFont="1" applyFill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15" borderId="39" xfId="0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15" borderId="0" xfId="0" applyFill="1">
      <alignment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6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16" borderId="0" xfId="0" applyFill="1" applyAlignment="1">
      <alignment horizontal="center" vertical="center"/>
    </xf>
    <xf numFmtId="0" fontId="0" fillId="16" borderId="0" xfId="0" applyFill="1">
      <alignment vertical="center"/>
    </xf>
    <xf numFmtId="0" fontId="0" fillId="17" borderId="0" xfId="0" applyFill="1" applyAlignment="1">
      <alignment horizontal="center" vertical="center"/>
    </xf>
    <xf numFmtId="0" fontId="0" fillId="17" borderId="0" xfId="0" applyFill="1">
      <alignment vertical="center"/>
    </xf>
    <xf numFmtId="0" fontId="0" fillId="18" borderId="0" xfId="0" applyFill="1">
      <alignment vertical="center"/>
    </xf>
    <xf numFmtId="0" fontId="0" fillId="8" borderId="3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>
      <alignment vertical="center"/>
    </xf>
    <xf numFmtId="0" fontId="0" fillId="8" borderId="47" xfId="0" applyFill="1" applyBorder="1">
      <alignment vertical="center"/>
    </xf>
    <xf numFmtId="0" fontId="0" fillId="8" borderId="42" xfId="0" applyFill="1" applyBorder="1">
      <alignment vertical="center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right"/>
      <protection locked="0"/>
    </xf>
    <xf numFmtId="0" fontId="6" fillId="0" borderId="0" xfId="1" applyFont="1" applyProtection="1">
      <protection locked="0"/>
    </xf>
    <xf numFmtId="0" fontId="13" fillId="0" borderId="0" xfId="0" applyFont="1" applyProtection="1">
      <alignment vertical="center"/>
      <protection locked="0"/>
    </xf>
    <xf numFmtId="49" fontId="11" fillId="10" borderId="0" xfId="1" applyNumberFormat="1" applyFont="1" applyFill="1" applyAlignment="1" applyProtection="1">
      <alignment horizontal="center" vertical="center" wrapText="1" shrinkToFit="1"/>
      <protection locked="0"/>
    </xf>
    <xf numFmtId="49" fontId="11" fillId="10" borderId="0" xfId="1" applyNumberFormat="1" applyFont="1" applyFill="1" applyAlignment="1" applyProtection="1">
      <alignment horizontal="center" vertical="center"/>
      <protection locked="0"/>
    </xf>
    <xf numFmtId="49" fontId="11" fillId="10" borderId="0" xfId="1" applyNumberFormat="1" applyFont="1" applyFill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49" fontId="21" fillId="0" borderId="0" xfId="1" applyNumberFormat="1" applyFont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24" fillId="0" borderId="0" xfId="1" applyFont="1" applyAlignment="1" applyProtection="1">
      <alignment horizontal="left" vertical="center" shrinkToFit="1"/>
      <protection locked="0"/>
    </xf>
    <xf numFmtId="0" fontId="15" fillId="0" borderId="0" xfId="1" applyFont="1" applyAlignment="1" applyProtection="1">
      <alignment horizontal="left" vertical="center" shrinkToFit="1"/>
      <protection locked="0"/>
    </xf>
    <xf numFmtId="0" fontId="19" fillId="14" borderId="0" xfId="1" applyFont="1" applyFill="1" applyAlignment="1">
      <alignment horizontal="center" vertical="center" wrapText="1"/>
    </xf>
    <xf numFmtId="0" fontId="17" fillId="14" borderId="0" xfId="1" applyFont="1" applyFill="1" applyAlignment="1">
      <alignment horizontal="center" vertical="center" wrapText="1"/>
    </xf>
    <xf numFmtId="0" fontId="6" fillId="0" borderId="0" xfId="1" applyFont="1" applyAlignment="1" applyProtection="1">
      <alignment horizontal="center" vertical="center"/>
      <protection locked="0"/>
    </xf>
    <xf numFmtId="0" fontId="19" fillId="20" borderId="0" xfId="1" applyFont="1" applyFill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left" vertical="center" shrinkToFit="1"/>
      <protection locked="0"/>
    </xf>
    <xf numFmtId="0" fontId="19" fillId="20" borderId="0" xfId="1" applyFont="1" applyFill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23" borderId="0" xfId="0" applyFill="1">
      <alignment vertical="center"/>
    </xf>
    <xf numFmtId="0" fontId="19" fillId="14" borderId="1" xfId="1" applyFont="1" applyFill="1" applyBorder="1" applyAlignment="1">
      <alignment horizontal="right" vertical="center"/>
    </xf>
    <xf numFmtId="0" fontId="19" fillId="20" borderId="2" xfId="1" applyFont="1" applyFill="1" applyBorder="1" applyAlignment="1">
      <alignment horizontal="center" vertical="center" shrinkToFit="1"/>
    </xf>
    <xf numFmtId="0" fontId="19" fillId="14" borderId="2" xfId="1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left" vertical="center" shrinkToFit="1"/>
      <protection locked="0"/>
    </xf>
    <xf numFmtId="0" fontId="19" fillId="14" borderId="72" xfId="1" applyFont="1" applyFill="1" applyBorder="1" applyAlignment="1">
      <alignment horizontal="right" vertical="center"/>
    </xf>
    <xf numFmtId="0" fontId="19" fillId="20" borderId="73" xfId="1" applyFont="1" applyFill="1" applyBorder="1" applyAlignment="1">
      <alignment horizontal="center" vertical="center" shrinkToFit="1"/>
    </xf>
    <xf numFmtId="0" fontId="19" fillId="14" borderId="41" xfId="1" applyFont="1" applyFill="1" applyBorder="1" applyAlignment="1">
      <alignment horizontal="center" vertical="center" wrapText="1"/>
    </xf>
    <xf numFmtId="0" fontId="17" fillId="14" borderId="73" xfId="1" applyFont="1" applyFill="1" applyBorder="1" applyAlignment="1">
      <alignment horizontal="center" vertical="center"/>
    </xf>
    <xf numFmtId="0" fontId="15" fillId="0" borderId="0" xfId="1" applyFont="1" applyAlignment="1" applyProtection="1">
      <alignment vertical="center" shrinkToFit="1"/>
      <protection locked="0"/>
    </xf>
    <xf numFmtId="0" fontId="23" fillId="0" borderId="0" xfId="0" applyFont="1" applyAlignment="1">
      <alignment horizontal="center" vertical="center"/>
    </xf>
    <xf numFmtId="0" fontId="6" fillId="0" borderId="0" xfId="1" applyFont="1" applyAlignment="1" applyProtection="1">
      <alignment vertical="center" wrapText="1"/>
      <protection locked="0"/>
    </xf>
    <xf numFmtId="49" fontId="6" fillId="0" borderId="0" xfId="1" applyNumberFormat="1" applyFont="1" applyAlignment="1" applyProtection="1">
      <alignment vertical="center" wrapText="1"/>
      <protection locked="0"/>
    </xf>
    <xf numFmtId="0" fontId="6" fillId="0" borderId="0" xfId="1" applyFont="1" applyAlignment="1" applyProtection="1">
      <alignment vertical="center"/>
      <protection locked="0"/>
    </xf>
    <xf numFmtId="0" fontId="0" fillId="24" borderId="68" xfId="0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25" borderId="68" xfId="0" applyFill="1" applyBorder="1" applyAlignment="1">
      <alignment horizontal="center" vertical="center"/>
    </xf>
    <xf numFmtId="0" fontId="29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32" fillId="22" borderId="0" xfId="0" applyFont="1" applyFill="1">
      <alignment vertical="center"/>
    </xf>
    <xf numFmtId="0" fontId="0" fillId="28" borderId="0" xfId="0" applyFill="1">
      <alignment vertical="center"/>
    </xf>
    <xf numFmtId="0" fontId="0" fillId="28" borderId="0" xfId="0" applyFill="1" applyAlignment="1">
      <alignment horizontal="center" vertical="center"/>
    </xf>
    <xf numFmtId="0" fontId="19" fillId="28" borderId="0" xfId="1" applyFont="1" applyFill="1" applyAlignment="1">
      <alignment vertical="center" wrapText="1"/>
    </xf>
    <xf numFmtId="0" fontId="30" fillId="28" borderId="0" xfId="1" applyFont="1" applyFill="1" applyAlignment="1">
      <alignment horizontal="center" vertical="center" wrapText="1"/>
    </xf>
    <xf numFmtId="0" fontId="19" fillId="28" borderId="0" xfId="1" applyFont="1" applyFill="1" applyAlignment="1">
      <alignment vertical="center" wrapText="1" shrinkToFit="1"/>
    </xf>
    <xf numFmtId="0" fontId="15" fillId="28" borderId="0" xfId="1" applyFont="1" applyFill="1" applyAlignment="1" applyProtection="1">
      <alignment vertical="center" shrinkToFit="1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31" fillId="28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6" fillId="13" borderId="48" xfId="1" applyFont="1" applyFill="1" applyBorder="1" applyAlignment="1">
      <alignment horizontal="center" vertical="center"/>
    </xf>
    <xf numFmtId="0" fontId="6" fillId="13" borderId="54" xfId="1" applyFont="1" applyFill="1" applyBorder="1" applyAlignment="1">
      <alignment horizontal="center" vertical="center"/>
    </xf>
    <xf numFmtId="0" fontId="6" fillId="13" borderId="25" xfId="1" applyFont="1" applyFill="1" applyBorder="1" applyAlignment="1">
      <alignment horizontal="center" vertical="center"/>
    </xf>
    <xf numFmtId="49" fontId="6" fillId="0" borderId="0" xfId="1" applyNumberFormat="1" applyFont="1" applyAlignment="1" applyProtection="1">
      <alignment horizontal="center" vertical="center" wrapText="1"/>
      <protection locked="0"/>
    </xf>
    <xf numFmtId="49" fontId="15" fillId="0" borderId="79" xfId="1" applyNumberFormat="1" applyFont="1" applyBorder="1" applyAlignment="1" applyProtection="1">
      <alignment horizontal="center" vertical="center"/>
      <protection locked="0"/>
    </xf>
    <xf numFmtId="49" fontId="15" fillId="0" borderId="78" xfId="1" applyNumberFormat="1" applyFont="1" applyBorder="1" applyAlignment="1" applyProtection="1">
      <alignment horizontal="center" vertical="center"/>
      <protection locked="0"/>
    </xf>
    <xf numFmtId="49" fontId="15" fillId="0" borderId="66" xfId="1" applyNumberFormat="1" applyFont="1" applyBorder="1" applyAlignment="1" applyProtection="1">
      <alignment horizontal="center" vertical="center"/>
      <protection locked="0"/>
    </xf>
    <xf numFmtId="49" fontId="15" fillId="0" borderId="32" xfId="1" applyNumberFormat="1" applyFont="1" applyBorder="1" applyAlignment="1" applyProtection="1">
      <alignment horizontal="center" vertical="center"/>
      <protection locked="0"/>
    </xf>
    <xf numFmtId="49" fontId="6" fillId="0" borderId="65" xfId="1" quotePrefix="1" applyNumberFormat="1" applyFont="1" applyBorder="1" applyAlignment="1" applyProtection="1">
      <alignment horizontal="center" vertical="center"/>
      <protection locked="0"/>
    </xf>
    <xf numFmtId="49" fontId="6" fillId="0" borderId="67" xfId="1" quotePrefix="1" applyNumberFormat="1" applyFont="1" applyBorder="1" applyAlignment="1" applyProtection="1">
      <alignment horizontal="center" vertical="center"/>
      <protection locked="0"/>
    </xf>
    <xf numFmtId="49" fontId="6" fillId="0" borderId="33" xfId="1" quotePrefix="1" applyNumberFormat="1" applyFont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21" fillId="0" borderId="0" xfId="1" applyFont="1" applyAlignment="1" applyProtection="1">
      <alignment horizontal="center" vertical="center" wrapText="1"/>
      <protection locked="0"/>
    </xf>
    <xf numFmtId="49" fontId="21" fillId="0" borderId="0" xfId="1" applyNumberFormat="1" applyFont="1" applyAlignment="1" applyProtection="1">
      <alignment horizontal="center" vertical="center" wrapText="1"/>
      <protection locked="0"/>
    </xf>
    <xf numFmtId="0" fontId="35" fillId="14" borderId="0" xfId="1" applyFont="1" applyFill="1" applyAlignment="1">
      <alignment horizontal="center" vertical="center"/>
    </xf>
    <xf numFmtId="0" fontId="21" fillId="0" borderId="0" xfId="1" applyFont="1" applyAlignment="1" applyProtection="1">
      <alignment horizontal="center" vertical="center"/>
      <protection locked="0"/>
    </xf>
    <xf numFmtId="0" fontId="0" fillId="32" borderId="0" xfId="0" applyFill="1" applyAlignment="1">
      <alignment horizontal="center" vertical="center"/>
    </xf>
    <xf numFmtId="0" fontId="0" fillId="33" borderId="0" xfId="0" applyFill="1">
      <alignment vertical="center"/>
    </xf>
    <xf numFmtId="0" fontId="0" fillId="33" borderId="0" xfId="0" applyFill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49" fontId="8" fillId="9" borderId="11" xfId="1" applyNumberFormat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6" fillId="14" borderId="16" xfId="1" applyFont="1" applyFill="1" applyBorder="1" applyAlignment="1">
      <alignment horizontal="center" vertical="center"/>
    </xf>
    <xf numFmtId="49" fontId="6" fillId="14" borderId="16" xfId="1" applyNumberFormat="1" applyFont="1" applyFill="1" applyBorder="1" applyAlignment="1">
      <alignment horizontal="center" vertical="center"/>
    </xf>
    <xf numFmtId="49" fontId="6" fillId="14" borderId="17" xfId="1" applyNumberFormat="1" applyFont="1" applyFill="1" applyBorder="1" applyAlignment="1">
      <alignment horizontal="center" vertical="center"/>
    </xf>
    <xf numFmtId="49" fontId="6" fillId="14" borderId="18" xfId="1" applyNumberFormat="1" applyFont="1" applyFill="1" applyBorder="1" applyAlignment="1">
      <alignment horizontal="center" vertical="center"/>
    </xf>
    <xf numFmtId="49" fontId="6" fillId="14" borderId="19" xfId="1" applyNumberFormat="1" applyFont="1" applyFill="1" applyBorder="1" applyAlignment="1">
      <alignment horizontal="center" vertical="center"/>
    </xf>
    <xf numFmtId="49" fontId="6" fillId="14" borderId="20" xfId="1" applyNumberFormat="1" applyFont="1" applyFill="1" applyBorder="1" applyAlignment="1">
      <alignment horizontal="center" vertical="center"/>
    </xf>
    <xf numFmtId="49" fontId="6" fillId="14" borderId="21" xfId="1" applyNumberFormat="1" applyFont="1" applyFill="1" applyBorder="1" applyAlignment="1">
      <alignment horizontal="center" vertical="center"/>
    </xf>
    <xf numFmtId="49" fontId="15" fillId="0" borderId="34" xfId="1" applyNumberFormat="1" applyFont="1" applyBorder="1" applyAlignment="1">
      <alignment horizontal="center" vertical="center"/>
    </xf>
    <xf numFmtId="0" fontId="6" fillId="14" borderId="22" xfId="1" applyFont="1" applyFill="1" applyBorder="1" applyAlignment="1">
      <alignment horizontal="center" vertical="center" shrinkToFit="1"/>
    </xf>
    <xf numFmtId="49" fontId="6" fillId="0" borderId="23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6" fillId="14" borderId="26" xfId="1" applyFont="1" applyFill="1" applyBorder="1" applyAlignment="1">
      <alignment horizontal="center" vertical="center"/>
    </xf>
    <xf numFmtId="49" fontId="6" fillId="14" borderId="26" xfId="1" applyNumberFormat="1" applyFont="1" applyFill="1" applyBorder="1" applyAlignment="1">
      <alignment horizontal="center" vertical="center"/>
    </xf>
    <xf numFmtId="49" fontId="6" fillId="14" borderId="27" xfId="1" applyNumberFormat="1" applyFont="1" applyFill="1" applyBorder="1" applyAlignment="1">
      <alignment horizontal="center" vertical="center"/>
    </xf>
    <xf numFmtId="49" fontId="6" fillId="14" borderId="28" xfId="1" applyNumberFormat="1" applyFont="1" applyFill="1" applyBorder="1" applyAlignment="1">
      <alignment horizontal="center" vertical="center"/>
    </xf>
    <xf numFmtId="49" fontId="6" fillId="14" borderId="29" xfId="1" applyNumberFormat="1" applyFont="1" applyFill="1" applyBorder="1" applyAlignment="1">
      <alignment horizontal="center" vertical="center"/>
    </xf>
    <xf numFmtId="49" fontId="6" fillId="14" borderId="30" xfId="1" applyNumberFormat="1" applyFont="1" applyFill="1" applyBorder="1" applyAlignment="1">
      <alignment horizontal="center" vertical="center"/>
    </xf>
    <xf numFmtId="49" fontId="15" fillId="0" borderId="35" xfId="1" applyNumberFormat="1" applyFont="1" applyBorder="1" applyAlignment="1">
      <alignment horizontal="center" vertical="center"/>
    </xf>
    <xf numFmtId="0" fontId="6" fillId="14" borderId="31" xfId="1" applyFont="1" applyFill="1" applyBorder="1" applyAlignment="1">
      <alignment horizontal="center" vertical="center" shrinkToFit="1"/>
    </xf>
    <xf numFmtId="49" fontId="6" fillId="0" borderId="32" xfId="1" applyNumberFormat="1" applyFont="1" applyBorder="1" applyAlignment="1">
      <alignment horizontal="center" vertical="center"/>
    </xf>
    <xf numFmtId="49" fontId="6" fillId="0" borderId="33" xfId="1" applyNumberFormat="1" applyFont="1" applyBorder="1" applyAlignment="1">
      <alignment horizontal="center" vertical="center"/>
    </xf>
    <xf numFmtId="0" fontId="6" fillId="31" borderId="64" xfId="1" applyFont="1" applyFill="1" applyBorder="1" applyAlignment="1">
      <alignment horizontal="center" vertical="center"/>
    </xf>
    <xf numFmtId="49" fontId="6" fillId="31" borderId="66" xfId="1" applyNumberFormat="1" applyFont="1" applyFill="1" applyBorder="1" applyAlignment="1">
      <alignment horizontal="center" vertical="center"/>
    </xf>
    <xf numFmtId="49" fontId="6" fillId="31" borderId="32" xfId="1" applyNumberFormat="1" applyFont="1" applyFill="1" applyBorder="1" applyAlignment="1">
      <alignment horizontal="center" vertical="center"/>
    </xf>
    <xf numFmtId="49" fontId="6" fillId="31" borderId="64" xfId="1" applyNumberFormat="1" applyFont="1" applyFill="1" applyBorder="1" applyAlignment="1">
      <alignment horizontal="center" vertical="center"/>
    </xf>
    <xf numFmtId="0" fontId="6" fillId="6" borderId="64" xfId="1" applyFont="1" applyFill="1" applyBorder="1" applyAlignment="1">
      <alignment horizontal="center" vertical="center"/>
    </xf>
    <xf numFmtId="49" fontId="6" fillId="6" borderId="66" xfId="1" applyNumberFormat="1" applyFont="1" applyFill="1" applyBorder="1" applyAlignment="1">
      <alignment horizontal="center" vertical="center"/>
    </xf>
    <xf numFmtId="49" fontId="6" fillId="6" borderId="32" xfId="1" applyNumberFormat="1" applyFont="1" applyFill="1" applyBorder="1" applyAlignment="1">
      <alignment horizontal="center" vertical="center"/>
    </xf>
    <xf numFmtId="49" fontId="6" fillId="6" borderId="64" xfId="1" applyNumberFormat="1" applyFont="1" applyFill="1" applyBorder="1" applyAlignment="1">
      <alignment horizontal="center" vertical="center"/>
    </xf>
    <xf numFmtId="0" fontId="6" fillId="2" borderId="64" xfId="1" applyFont="1" applyFill="1" applyBorder="1" applyAlignment="1">
      <alignment horizontal="center" vertical="center"/>
    </xf>
    <xf numFmtId="49" fontId="6" fillId="2" borderId="66" xfId="1" applyNumberFormat="1" applyFont="1" applyFill="1" applyBorder="1" applyAlignment="1">
      <alignment horizontal="center" vertical="center"/>
    </xf>
    <xf numFmtId="49" fontId="6" fillId="2" borderId="32" xfId="1" applyNumberFormat="1" applyFont="1" applyFill="1" applyBorder="1" applyAlignment="1">
      <alignment horizontal="center" vertical="center"/>
    </xf>
    <xf numFmtId="49" fontId="6" fillId="2" borderId="64" xfId="1" applyNumberFormat="1" applyFont="1" applyFill="1" applyBorder="1" applyAlignment="1">
      <alignment horizontal="center" vertical="center"/>
    </xf>
    <xf numFmtId="14" fontId="6" fillId="5" borderId="68" xfId="1" applyNumberFormat="1" applyFont="1" applyFill="1" applyBorder="1" applyAlignment="1">
      <alignment horizontal="center" vertical="center"/>
    </xf>
    <xf numFmtId="0" fontId="0" fillId="31" borderId="0" xfId="0" applyFill="1" applyAlignment="1">
      <alignment horizontal="center" vertical="center"/>
    </xf>
    <xf numFmtId="49" fontId="11" fillId="10" borderId="0" xfId="1" applyNumberFormat="1" applyFont="1" applyFill="1" applyAlignment="1" applyProtection="1">
      <alignment horizontal="center" vertical="center" wrapText="1" shrinkToFit="1"/>
      <protection locked="0"/>
    </xf>
    <xf numFmtId="0" fontId="13" fillId="12" borderId="1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49" fontId="11" fillId="10" borderId="0" xfId="1" applyNumberFormat="1" applyFont="1" applyFill="1" applyAlignment="1" applyProtection="1">
      <alignment horizontal="center" vertical="center" shrinkToFit="1"/>
      <protection locked="0"/>
    </xf>
    <xf numFmtId="49" fontId="10" fillId="9" borderId="6" xfId="1" applyNumberFormat="1" applyFont="1" applyFill="1" applyBorder="1" applyAlignment="1">
      <alignment horizontal="center" vertical="center"/>
    </xf>
    <xf numFmtId="49" fontId="10" fillId="9" borderId="13" xfId="1" applyNumberFormat="1" applyFont="1" applyFill="1" applyBorder="1" applyAlignment="1">
      <alignment horizontal="center" vertical="center"/>
    </xf>
    <xf numFmtId="49" fontId="34" fillId="29" borderId="36" xfId="1" applyNumberFormat="1" applyFont="1" applyFill="1" applyBorder="1" applyAlignment="1">
      <alignment horizontal="center" vertical="center" wrapText="1"/>
    </xf>
    <xf numFmtId="49" fontId="34" fillId="29" borderId="37" xfId="1" applyNumberFormat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6" fillId="11" borderId="9" xfId="1" applyFont="1" applyFill="1" applyBorder="1" applyAlignment="1">
      <alignment horizontal="center" vertical="center"/>
    </xf>
    <xf numFmtId="0" fontId="12" fillId="11" borderId="8" xfId="1" applyFont="1" applyFill="1" applyBorder="1" applyAlignment="1">
      <alignment horizontal="center" vertical="center" wrapText="1"/>
    </xf>
    <xf numFmtId="0" fontId="12" fillId="11" borderId="14" xfId="1" applyFont="1" applyFill="1" applyBorder="1" applyAlignment="1">
      <alignment horizontal="center" vertical="center"/>
    </xf>
    <xf numFmtId="0" fontId="12" fillId="12" borderId="8" xfId="1" applyFont="1" applyFill="1" applyBorder="1" applyAlignment="1">
      <alignment horizontal="center" vertical="center" wrapText="1"/>
    </xf>
    <xf numFmtId="0" fontId="12" fillId="12" borderId="14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/>
    </xf>
    <xf numFmtId="49" fontId="10" fillId="9" borderId="5" xfId="1" applyNumberFormat="1" applyFont="1" applyFill="1" applyBorder="1" applyAlignment="1">
      <alignment horizontal="center" vertical="center"/>
    </xf>
    <xf numFmtId="49" fontId="10" fillId="9" borderId="12" xfId="1" applyNumberFormat="1" applyFont="1" applyFill="1" applyBorder="1" applyAlignment="1">
      <alignment horizontal="center" vertical="center"/>
    </xf>
    <xf numFmtId="0" fontId="6" fillId="26" borderId="1" xfId="1" applyFont="1" applyFill="1" applyBorder="1" applyAlignment="1">
      <alignment horizontal="center" vertical="center" shrinkToFit="1"/>
    </xf>
    <xf numFmtId="0" fontId="6" fillId="26" borderId="9" xfId="1" applyFont="1" applyFill="1" applyBorder="1" applyAlignment="1">
      <alignment horizontal="center" vertical="center" shrinkToFit="1"/>
    </xf>
    <xf numFmtId="0" fontId="8" fillId="9" borderId="2" xfId="1" applyFont="1" applyFill="1" applyBorder="1" applyAlignment="1">
      <alignment horizontal="center" vertical="center" shrinkToFit="1"/>
    </xf>
    <xf numFmtId="0" fontId="8" fillId="9" borderId="10" xfId="1" applyFont="1" applyFill="1" applyBorder="1" applyAlignment="1">
      <alignment horizontal="center" vertical="center" shrinkToFit="1"/>
    </xf>
    <xf numFmtId="49" fontId="8" fillId="9" borderId="3" xfId="1" applyNumberFormat="1" applyFont="1" applyFill="1" applyBorder="1" applyAlignment="1">
      <alignment horizontal="center" vertical="center"/>
    </xf>
    <xf numFmtId="49" fontId="9" fillId="9" borderId="3" xfId="0" applyNumberFormat="1" applyFont="1" applyFill="1" applyBorder="1" applyAlignment="1">
      <alignment horizontal="center" vertical="center"/>
    </xf>
    <xf numFmtId="49" fontId="9" fillId="9" borderId="4" xfId="0" applyNumberFormat="1" applyFont="1" applyFill="1" applyBorder="1" applyAlignment="1">
      <alignment horizontal="center" vertical="center"/>
    </xf>
    <xf numFmtId="49" fontId="9" fillId="9" borderId="11" xfId="0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49" fontId="8" fillId="9" borderId="10" xfId="1" applyNumberFormat="1" applyFont="1" applyFill="1" applyBorder="1" applyAlignment="1">
      <alignment horizontal="center" vertical="center"/>
    </xf>
    <xf numFmtId="49" fontId="8" fillId="9" borderId="4" xfId="1" applyNumberFormat="1" applyFont="1" applyFill="1" applyBorder="1" applyAlignment="1">
      <alignment horizontal="center" vertical="center"/>
    </xf>
    <xf numFmtId="49" fontId="8" fillId="9" borderId="11" xfId="1" applyNumberFormat="1" applyFont="1" applyFill="1" applyBorder="1" applyAlignment="1">
      <alignment horizontal="center" vertical="center"/>
    </xf>
    <xf numFmtId="0" fontId="17" fillId="5" borderId="68" xfId="1" applyFont="1" applyFill="1" applyBorder="1" applyAlignment="1">
      <alignment horizontal="center" vertical="center"/>
    </xf>
    <xf numFmtId="0" fontId="18" fillId="28" borderId="0" xfId="1" applyFont="1" applyFill="1" applyAlignment="1" applyProtection="1">
      <alignment vertical="center" shrinkToFit="1"/>
      <protection locked="0"/>
    </xf>
    <xf numFmtId="0" fontId="15" fillId="28" borderId="0" xfId="1" applyFont="1" applyFill="1" applyAlignment="1" applyProtection="1">
      <alignment vertical="center" shrinkToFit="1"/>
      <protection locked="0"/>
    </xf>
    <xf numFmtId="0" fontId="25" fillId="5" borderId="68" xfId="1" applyFont="1" applyFill="1" applyBorder="1" applyAlignment="1">
      <alignment vertical="center"/>
    </xf>
    <xf numFmtId="0" fontId="6" fillId="5" borderId="68" xfId="1" applyFont="1" applyFill="1" applyBorder="1" applyAlignment="1">
      <alignment vertical="center" wrapText="1" shrinkToFit="1"/>
    </xf>
    <xf numFmtId="0" fontId="15" fillId="0" borderId="2" xfId="1" applyFont="1" applyBorder="1" applyAlignment="1" applyProtection="1">
      <alignment horizontal="left" vertical="center" shrinkToFit="1"/>
      <protection locked="0"/>
    </xf>
    <xf numFmtId="0" fontId="15" fillId="0" borderId="73" xfId="1" applyFont="1" applyBorder="1" applyAlignment="1" applyProtection="1">
      <alignment horizontal="left" vertical="center" shrinkToFit="1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33" fillId="27" borderId="80" xfId="0" applyFont="1" applyFill="1" applyBorder="1" applyAlignment="1">
      <alignment horizontal="center" vertical="center"/>
    </xf>
    <xf numFmtId="0" fontId="33" fillId="27" borderId="81" xfId="0" applyFont="1" applyFill="1" applyBorder="1" applyAlignment="1">
      <alignment horizontal="center" vertical="center"/>
    </xf>
    <xf numFmtId="0" fontId="33" fillId="27" borderId="82" xfId="0" applyFont="1" applyFill="1" applyBorder="1" applyAlignment="1">
      <alignment horizontal="center" vertical="center"/>
    </xf>
    <xf numFmtId="0" fontId="33" fillId="29" borderId="41" xfId="0" applyFont="1" applyFill="1" applyBorder="1" applyAlignment="1">
      <alignment horizontal="center" vertical="center"/>
    </xf>
    <xf numFmtId="0" fontId="33" fillId="29" borderId="80" xfId="0" applyFont="1" applyFill="1" applyBorder="1" applyAlignment="1">
      <alignment horizontal="center" vertical="center" shrinkToFit="1"/>
    </xf>
    <xf numFmtId="0" fontId="33" fillId="29" borderId="81" xfId="0" applyFont="1" applyFill="1" applyBorder="1" applyAlignment="1">
      <alignment horizontal="center" vertical="center" shrinkToFit="1"/>
    </xf>
    <xf numFmtId="0" fontId="33" fillId="29" borderId="82" xfId="0" applyFont="1" applyFill="1" applyBorder="1" applyAlignment="1">
      <alignment horizontal="center" vertical="center" shrinkToFit="1"/>
    </xf>
    <xf numFmtId="0" fontId="18" fillId="0" borderId="5" xfId="1" applyFont="1" applyBorder="1" applyAlignment="1" applyProtection="1">
      <alignment horizontal="left" vertical="center" shrinkToFit="1"/>
      <protection locked="0"/>
    </xf>
    <xf numFmtId="0" fontId="18" fillId="0" borderId="69" xfId="1" applyFont="1" applyBorder="1" applyAlignment="1" applyProtection="1">
      <alignment horizontal="left" vertical="center" shrinkToFit="1"/>
      <protection locked="0"/>
    </xf>
    <xf numFmtId="0" fontId="18" fillId="0" borderId="70" xfId="1" applyFont="1" applyBorder="1" applyAlignment="1" applyProtection="1">
      <alignment horizontal="left" vertical="center" shrinkToFit="1"/>
      <protection locked="0"/>
    </xf>
    <xf numFmtId="0" fontId="6" fillId="0" borderId="69" xfId="1" applyFont="1" applyBorder="1" applyAlignment="1" applyProtection="1">
      <alignment horizontal="left" vertical="center" wrapText="1"/>
      <protection locked="0"/>
    </xf>
    <xf numFmtId="0" fontId="6" fillId="0" borderId="71" xfId="1" applyFont="1" applyBorder="1" applyAlignment="1" applyProtection="1">
      <alignment horizontal="left" vertical="center" wrapText="1"/>
      <protection locked="0"/>
    </xf>
    <xf numFmtId="49" fontId="6" fillId="0" borderId="74" xfId="1" applyNumberFormat="1" applyFont="1" applyBorder="1" applyAlignment="1" applyProtection="1">
      <alignment horizontal="left" vertical="center" wrapText="1"/>
      <protection locked="0"/>
    </xf>
    <xf numFmtId="49" fontId="6" fillId="0" borderId="75" xfId="1" applyNumberFormat="1" applyFont="1" applyBorder="1" applyAlignment="1" applyProtection="1">
      <alignment horizontal="left" vertical="center" wrapText="1"/>
      <protection locked="0"/>
    </xf>
    <xf numFmtId="49" fontId="6" fillId="0" borderId="76" xfId="1" applyNumberFormat="1" applyFont="1" applyBorder="1" applyAlignment="1" applyProtection="1">
      <alignment horizontal="left" vertical="center" wrapText="1"/>
      <protection locked="0"/>
    </xf>
    <xf numFmtId="0" fontId="6" fillId="0" borderId="74" xfId="1" applyFont="1" applyBorder="1" applyAlignment="1" applyProtection="1">
      <alignment horizontal="left" vertical="center"/>
      <protection locked="0"/>
    </xf>
    <xf numFmtId="0" fontId="6" fillId="0" borderId="75" xfId="1" applyFont="1" applyBorder="1" applyAlignment="1" applyProtection="1">
      <alignment horizontal="left" vertical="center"/>
      <protection locked="0"/>
    </xf>
    <xf numFmtId="0" fontId="6" fillId="0" borderId="77" xfId="1" applyFont="1" applyBorder="1" applyAlignment="1" applyProtection="1">
      <alignment horizontal="left" vertical="center"/>
      <protection locked="0"/>
    </xf>
    <xf numFmtId="176" fontId="25" fillId="21" borderId="68" xfId="1" applyNumberFormat="1" applyFont="1" applyFill="1" applyBorder="1" applyAlignment="1">
      <alignment horizontal="center" vertical="center" shrinkToFit="1"/>
    </xf>
    <xf numFmtId="0" fontId="20" fillId="0" borderId="0" xfId="1" applyFont="1" applyAlignment="1">
      <alignment horizontal="center" vertical="center"/>
    </xf>
    <xf numFmtId="0" fontId="16" fillId="19" borderId="68" xfId="1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6" fillId="30" borderId="49" xfId="1" applyNumberFormat="1" applyFont="1" applyFill="1" applyBorder="1" applyAlignment="1" applyProtection="1">
      <alignment horizontal="center" vertical="center"/>
      <protection locked="0"/>
    </xf>
    <xf numFmtId="0" fontId="6" fillId="30" borderId="50" xfId="1" applyNumberFormat="1" applyFont="1" applyFill="1" applyBorder="1" applyAlignment="1" applyProtection="1">
      <alignment horizontal="center" vertical="center"/>
      <protection locked="0"/>
    </xf>
    <xf numFmtId="0" fontId="6" fillId="30" borderId="51" xfId="1" applyNumberFormat="1" applyFont="1" applyFill="1" applyBorder="1" applyAlignment="1" applyProtection="1">
      <alignment horizontal="center" vertical="center"/>
      <protection locked="0"/>
    </xf>
    <xf numFmtId="0" fontId="6" fillId="30" borderId="52" xfId="1" applyNumberFormat="1" applyFont="1" applyFill="1" applyBorder="1" applyAlignment="1" applyProtection="1">
      <alignment horizontal="center" vertical="center"/>
      <protection locked="0"/>
    </xf>
    <xf numFmtId="0" fontId="6" fillId="30" borderId="53" xfId="1" applyNumberFormat="1" applyFont="1" applyFill="1" applyBorder="1" applyAlignment="1" applyProtection="1">
      <alignment horizontal="center" vertical="center"/>
      <protection locked="0"/>
    </xf>
    <xf numFmtId="0" fontId="6" fillId="30" borderId="61" xfId="1" applyNumberFormat="1" applyFont="1" applyFill="1" applyBorder="1" applyAlignment="1" applyProtection="1">
      <alignment horizontal="center" vertical="center"/>
      <protection locked="0"/>
    </xf>
    <xf numFmtId="0" fontId="6" fillId="30" borderId="55" xfId="1" applyNumberFormat="1" applyFont="1" applyFill="1" applyBorder="1" applyAlignment="1" applyProtection="1">
      <alignment horizontal="center" vertical="center"/>
      <protection locked="0"/>
    </xf>
    <xf numFmtId="0" fontId="6" fillId="30" borderId="56" xfId="1" applyNumberFormat="1" applyFont="1" applyFill="1" applyBorder="1" applyAlignment="1" applyProtection="1">
      <alignment horizontal="center" vertical="center"/>
      <protection locked="0"/>
    </xf>
    <xf numFmtId="0" fontId="6" fillId="30" borderId="57" xfId="1" applyNumberFormat="1" applyFont="1" applyFill="1" applyBorder="1" applyAlignment="1" applyProtection="1">
      <alignment horizontal="center" vertical="center"/>
      <protection locked="0"/>
    </xf>
    <xf numFmtId="0" fontId="6" fillId="30" borderId="58" xfId="1" applyNumberFormat="1" applyFont="1" applyFill="1" applyBorder="1" applyAlignment="1" applyProtection="1">
      <alignment horizontal="center" vertical="center"/>
      <protection locked="0"/>
    </xf>
    <xf numFmtId="0" fontId="6" fillId="30" borderId="59" xfId="1" applyNumberFormat="1" applyFont="1" applyFill="1" applyBorder="1" applyAlignment="1" applyProtection="1">
      <alignment horizontal="center" vertical="center"/>
      <protection locked="0"/>
    </xf>
    <xf numFmtId="0" fontId="6" fillId="30" borderId="62" xfId="1" applyNumberFormat="1" applyFont="1" applyFill="1" applyBorder="1" applyAlignment="1" applyProtection="1">
      <alignment horizontal="center" vertical="center"/>
      <protection locked="0"/>
    </xf>
    <xf numFmtId="0" fontId="6" fillId="30" borderId="26" xfId="1" applyNumberFormat="1" applyFont="1" applyFill="1" applyBorder="1" applyAlignment="1" applyProtection="1">
      <alignment horizontal="center" vertical="center"/>
      <protection locked="0"/>
    </xf>
    <xf numFmtId="0" fontId="6" fillId="30" borderId="27" xfId="1" applyNumberFormat="1" applyFont="1" applyFill="1" applyBorder="1" applyAlignment="1" applyProtection="1">
      <alignment horizontal="center" vertical="center"/>
      <protection locked="0"/>
    </xf>
    <xf numFmtId="0" fontId="6" fillId="30" borderId="28" xfId="1" applyNumberFormat="1" applyFont="1" applyFill="1" applyBorder="1" applyAlignment="1" applyProtection="1">
      <alignment horizontal="center" vertical="center"/>
      <protection locked="0"/>
    </xf>
    <xf numFmtId="0" fontId="6" fillId="30" borderId="29" xfId="1" applyNumberFormat="1" applyFont="1" applyFill="1" applyBorder="1" applyAlignment="1" applyProtection="1">
      <alignment horizontal="center" vertical="center"/>
      <protection locked="0"/>
    </xf>
    <xf numFmtId="0" fontId="6" fillId="30" borderId="60" xfId="1" applyNumberFormat="1" applyFont="1" applyFill="1" applyBorder="1" applyAlignment="1" applyProtection="1">
      <alignment horizontal="center" vertical="center"/>
      <protection locked="0"/>
    </xf>
    <xf numFmtId="0" fontId="6" fillId="30" borderId="63" xfId="1" applyNumberFormat="1" applyFont="1" applyFill="1" applyBorder="1" applyAlignment="1" applyProtection="1">
      <alignment horizontal="center" vertical="center"/>
      <protection locked="0"/>
    </xf>
    <xf numFmtId="0" fontId="6" fillId="30" borderId="55" xfId="1" applyNumberFormat="1" applyFont="1" applyFill="1" applyBorder="1" applyAlignment="1" applyProtection="1">
      <alignment horizontal="center" vertical="top"/>
      <protection locked="0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2" defaultPivotStyle="PivotStyleLight16"/>
  <colors>
    <mruColors>
      <color rgb="FFCCFFFF"/>
      <color rgb="FF00FFFF"/>
      <color rgb="FF66FF66"/>
      <color rgb="FF99CCFF"/>
      <color rgb="FF99FF99"/>
      <color rgb="FF99FFCC"/>
      <color rgb="FF66FFFF"/>
      <color rgb="FF33CCCC"/>
      <color rgb="FF33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163287</xdr:colOff>
      <xdr:row>0</xdr:row>
      <xdr:rowOff>54428</xdr:rowOff>
    </xdr:from>
    <xdr:to>
      <xdr:col>21</xdr:col>
      <xdr:colOff>544286</xdr:colOff>
      <xdr:row>2</xdr:row>
      <xdr:rowOff>40820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58894" y="54428"/>
          <a:ext cx="6463392" cy="72117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白いところを，選択または入力してください</a:t>
          </a:r>
        </a:p>
      </xdr:txBody>
    </xdr:sp>
    <xdr:clientData/>
  </xdr:twoCellAnchor>
  <xdr:twoCellAnchor>
    <xdr:from>
      <xdr:col>22</xdr:col>
      <xdr:colOff>68037</xdr:colOff>
      <xdr:row>0</xdr:row>
      <xdr:rowOff>40822</xdr:rowOff>
    </xdr:from>
    <xdr:to>
      <xdr:col>43</xdr:col>
      <xdr:colOff>408215</xdr:colOff>
      <xdr:row>12</xdr:row>
      <xdr:rowOff>54429</xdr:rowOff>
    </xdr:to>
    <xdr:sp macro="" textlink="">
      <xdr:nvSpPr>
        <xdr:cNvPr id="3" name="四角形: 角を丸くする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308037" y="40822"/>
          <a:ext cx="3061607" cy="3374571"/>
        </a:xfrm>
        <a:prstGeom prst="roundRect">
          <a:avLst>
            <a:gd name="adj" fmla="val 1229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薄黄色のところは，</a:t>
          </a:r>
          <a:r>
            <a:rPr kumimoji="1" lang="en-US" altLang="ja-JP" sz="2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NISHI</a:t>
          </a:r>
          <a:r>
            <a:rPr kumimoji="1" lang="ja-JP" altLang="en-US" sz="2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の</a:t>
          </a:r>
          <a:r>
            <a:rPr kumimoji="1" lang="en-US" altLang="ja-JP" sz="2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WEB</a:t>
          </a:r>
          <a:r>
            <a:rPr kumimoji="1" lang="ja-JP" altLang="en-US" sz="2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申込で使用するシートをコピーして「値を貼り付け」してください</a:t>
          </a:r>
        </a:p>
      </xdr:txBody>
    </xdr:sp>
    <xdr:clientData/>
  </xdr:twoCellAnchor>
  <xdr:twoCellAnchor>
    <xdr:from>
      <xdr:col>12</xdr:col>
      <xdr:colOff>340178</xdr:colOff>
      <xdr:row>2</xdr:row>
      <xdr:rowOff>95250</xdr:rowOff>
    </xdr:from>
    <xdr:to>
      <xdr:col>22</xdr:col>
      <xdr:colOff>68036</xdr:colOff>
      <xdr:row>15</xdr:row>
      <xdr:rowOff>108857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803571" y="830036"/>
          <a:ext cx="8504465" cy="2735035"/>
        </a:xfrm>
        <a:prstGeom prst="straightConnector1">
          <a:avLst/>
        </a:prstGeom>
        <a:ln w="762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68037</xdr:colOff>
      <xdr:row>12</xdr:row>
      <xdr:rowOff>190502</xdr:rowOff>
    </xdr:from>
    <xdr:to>
      <xdr:col>43</xdr:col>
      <xdr:colOff>408215</xdr:colOff>
      <xdr:row>24</xdr:row>
      <xdr:rowOff>68037</xdr:rowOff>
    </xdr:to>
    <xdr:sp macro="" textlink="">
      <xdr:nvSpPr>
        <xdr:cNvPr id="4" name="四角形: 角を丸くする 1">
          <a:extLst>
            <a:ext uri="{FF2B5EF4-FFF2-40B4-BE49-F238E27FC236}">
              <a16:creationId xmlns:a16="http://schemas.microsoft.com/office/drawing/2014/main" id="{6FE9DEB6-E6E5-552F-6EFB-5484C8C0B2AF}"/>
            </a:ext>
          </a:extLst>
        </xdr:cNvPr>
        <xdr:cNvSpPr/>
      </xdr:nvSpPr>
      <xdr:spPr>
        <a:xfrm>
          <a:off x="15308037" y="3551466"/>
          <a:ext cx="3061607" cy="2816678"/>
        </a:xfrm>
        <a:prstGeom prst="roundRect">
          <a:avLst>
            <a:gd name="adj" fmla="val 1229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種別と性別が入力されていると</a:t>
          </a:r>
        </a:p>
        <a:p>
          <a:pPr algn="l"/>
          <a:r>
            <a:rPr kumimoji="1" lang="ja-JP" altLang="en-US" sz="2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種目を選択することができます</a:t>
          </a:r>
        </a:p>
      </xdr:txBody>
    </xdr:sp>
    <xdr:clientData/>
  </xdr:twoCellAnchor>
  <xdr:twoCellAnchor>
    <xdr:from>
      <xdr:col>22</xdr:col>
      <xdr:colOff>68037</xdr:colOff>
      <xdr:row>24</xdr:row>
      <xdr:rowOff>136072</xdr:rowOff>
    </xdr:from>
    <xdr:to>
      <xdr:col>43</xdr:col>
      <xdr:colOff>408215</xdr:colOff>
      <xdr:row>38</xdr:row>
      <xdr:rowOff>81643</xdr:rowOff>
    </xdr:to>
    <xdr:sp macro="" textlink="">
      <xdr:nvSpPr>
        <xdr:cNvPr id="6" name="四角形: 角を丸くする 1">
          <a:extLst>
            <a:ext uri="{FF2B5EF4-FFF2-40B4-BE49-F238E27FC236}">
              <a16:creationId xmlns:a16="http://schemas.microsoft.com/office/drawing/2014/main" id="{9C980E38-3A3B-10CE-F271-3E12C2A8F276}"/>
            </a:ext>
          </a:extLst>
        </xdr:cNvPr>
        <xdr:cNvSpPr/>
      </xdr:nvSpPr>
      <xdr:spPr>
        <a:xfrm>
          <a:off x="15308037" y="6436179"/>
          <a:ext cx="3061607" cy="3374571"/>
        </a:xfrm>
        <a:prstGeom prst="roundRect">
          <a:avLst>
            <a:gd name="adj" fmla="val 1229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種目を選択すると３つの競技が表示されるので</a:t>
          </a:r>
          <a:r>
            <a:rPr kumimoji="1" lang="en-US" altLang="ja-JP" sz="2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,</a:t>
          </a:r>
          <a:r>
            <a:rPr kumimoji="1" lang="ja-JP" altLang="en-US" sz="2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ベスト記録を入力してください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009&#35352;&#37682;&#20250;&#9314;\WEB\235005&#27491;&#21644;en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印刷"/>
      <sheetName val="集計チェック"/>
      <sheetName val="データ"/>
      <sheetName val="data"/>
      <sheetName val="集計シート"/>
    </sheetNames>
    <sheetDataSet>
      <sheetData sheetId="0" refreshError="1"/>
      <sheetData sheetId="1"/>
      <sheetData sheetId="2"/>
      <sheetData sheetId="3">
        <row r="2">
          <cell r="B2" t="str">
            <v>一般高校男子100m</v>
          </cell>
          <cell r="F2" t="str">
            <v>一般高校女子100m</v>
          </cell>
        </row>
        <row r="3">
          <cell r="B3" t="str">
            <v>一般高校男子200m</v>
          </cell>
          <cell r="F3" t="str">
            <v>一般高校女子200m</v>
          </cell>
        </row>
        <row r="4">
          <cell r="B4" t="str">
            <v>一般高校男子400m</v>
          </cell>
          <cell r="F4" t="str">
            <v>一般高校女子400m</v>
          </cell>
        </row>
        <row r="5">
          <cell r="B5" t="str">
            <v>一般高校男子800m</v>
          </cell>
          <cell r="F5" t="str">
            <v>一般高校女子800m</v>
          </cell>
        </row>
        <row r="6">
          <cell r="B6" t="str">
            <v>一般高校男子1500m</v>
          </cell>
          <cell r="F6" t="str">
            <v>一般高校女子1500m</v>
          </cell>
        </row>
        <row r="7">
          <cell r="B7" t="str">
            <v>一般高校男子5000m</v>
          </cell>
          <cell r="F7" t="str">
            <v>一般高校女子3000m</v>
          </cell>
        </row>
        <row r="8">
          <cell r="B8" t="str">
            <v>一般高校男子110mH</v>
          </cell>
          <cell r="F8" t="str">
            <v>一般高校女子100mH</v>
          </cell>
        </row>
        <row r="9">
          <cell r="B9" t="str">
            <v>一般高校男子400mH</v>
          </cell>
          <cell r="F9" t="str">
            <v>一般高校女子400mH</v>
          </cell>
        </row>
        <row r="10">
          <cell r="B10" t="str">
            <v>一般高校男子4X100mR</v>
          </cell>
          <cell r="F10" t="str">
            <v>一般高校女子4X100mR</v>
          </cell>
        </row>
        <row r="11">
          <cell r="B11" t="str">
            <v>一般高校男子走高跳</v>
          </cell>
          <cell r="F11" t="str">
            <v>一般高校女子走高跳</v>
          </cell>
        </row>
        <row r="12">
          <cell r="B12" t="str">
            <v>一般高校男子棒高跳</v>
          </cell>
          <cell r="F12" t="str">
            <v>一般高校女子棒高跳</v>
          </cell>
        </row>
        <row r="13">
          <cell r="B13" t="str">
            <v>一般高校男子走幅跳</v>
          </cell>
          <cell r="F13" t="str">
            <v>一般高校女子走幅跳</v>
          </cell>
        </row>
        <row r="14">
          <cell r="B14" t="str">
            <v>一般高校男子三段跳</v>
          </cell>
          <cell r="F14" t="str">
            <v>一般高校女子三段跳</v>
          </cell>
        </row>
        <row r="15">
          <cell r="B15" t="str">
            <v>高校男子砲丸投</v>
          </cell>
          <cell r="F15" t="str">
            <v>一般高校女子砲丸投</v>
          </cell>
        </row>
        <row r="16">
          <cell r="B16" t="str">
            <v>一般男子砲丸投</v>
          </cell>
          <cell r="F16" t="str">
            <v>中学1年女子100m</v>
          </cell>
        </row>
        <row r="17">
          <cell r="B17" t="str">
            <v>中学1年男子100m</v>
          </cell>
          <cell r="F17" t="str">
            <v>中学女子100m</v>
          </cell>
        </row>
        <row r="18">
          <cell r="B18" t="str">
            <v>中学男子100m</v>
          </cell>
          <cell r="F18" t="str">
            <v>中学女子200m</v>
          </cell>
        </row>
        <row r="19">
          <cell r="B19" t="str">
            <v>中学男子200m</v>
          </cell>
          <cell r="F19" t="str">
            <v>中学女子800m</v>
          </cell>
        </row>
        <row r="20">
          <cell r="B20" t="str">
            <v>中学男子400m</v>
          </cell>
          <cell r="F20" t="str">
            <v>中学女子1500m</v>
          </cell>
        </row>
        <row r="21">
          <cell r="B21" t="str">
            <v>中学男子800m</v>
          </cell>
          <cell r="F21" t="str">
            <v>中学女子100mMH</v>
          </cell>
        </row>
        <row r="22">
          <cell r="B22" t="str">
            <v>中学男子1500m</v>
          </cell>
          <cell r="F22" t="str">
            <v>中学女子4X100mR</v>
          </cell>
        </row>
        <row r="23">
          <cell r="B23" t="str">
            <v>中学男子3000m</v>
          </cell>
          <cell r="F23" t="str">
            <v>中学女子走高跳</v>
          </cell>
        </row>
        <row r="24">
          <cell r="B24" t="str">
            <v>中学男子110mYH</v>
          </cell>
          <cell r="F24" t="str">
            <v>中学女子棒高跳</v>
          </cell>
        </row>
        <row r="25">
          <cell r="B25" t="str">
            <v>中学男子4X100mR</v>
          </cell>
          <cell r="F25" t="str">
            <v>中学1年女子走幅跳</v>
          </cell>
        </row>
        <row r="26">
          <cell r="B26" t="str">
            <v>中学男子走高跳</v>
          </cell>
          <cell r="F26" t="str">
            <v>中学女子走幅跳</v>
          </cell>
        </row>
        <row r="27">
          <cell r="B27" t="str">
            <v>中学男子棒高跳</v>
          </cell>
          <cell r="F27" t="str">
            <v>中学女子三段跳</v>
          </cell>
        </row>
        <row r="28">
          <cell r="B28" t="str">
            <v>中学1年男子走幅跳</v>
          </cell>
          <cell r="F28" t="str">
            <v>中学女子砲丸投</v>
          </cell>
        </row>
        <row r="29">
          <cell r="B29" t="str">
            <v>中学男子走幅跳</v>
          </cell>
          <cell r="F29" t="str">
            <v>小学1年女子60m</v>
          </cell>
        </row>
        <row r="30">
          <cell r="B30" t="str">
            <v>中学男子三段跳</v>
          </cell>
          <cell r="F30" t="str">
            <v>小学2年女子60m</v>
          </cell>
        </row>
        <row r="31">
          <cell r="B31" t="str">
            <v>中学男子砲丸投</v>
          </cell>
          <cell r="F31" t="str">
            <v>小学3年女子60m</v>
          </cell>
        </row>
        <row r="32">
          <cell r="B32" t="str">
            <v>小学1年男子60m</v>
          </cell>
          <cell r="F32" t="str">
            <v>小学4年女子100m</v>
          </cell>
        </row>
        <row r="33">
          <cell r="B33" t="str">
            <v>小学2年男子60m</v>
          </cell>
          <cell r="F33" t="str">
            <v>小学5年女子100m</v>
          </cell>
        </row>
        <row r="34">
          <cell r="B34" t="str">
            <v>小学3年男子60m</v>
          </cell>
          <cell r="F34" t="str">
            <v>小学6年女子100m</v>
          </cell>
        </row>
        <row r="35">
          <cell r="B35" t="str">
            <v>小学4年男子100m</v>
          </cell>
          <cell r="F35" t="str">
            <v>小学女子800m</v>
          </cell>
        </row>
        <row r="36">
          <cell r="B36" t="str">
            <v>小学5年男子100m</v>
          </cell>
          <cell r="F36" t="str">
            <v>小学女子80mH</v>
          </cell>
        </row>
        <row r="37">
          <cell r="B37" t="str">
            <v>小学6年男子100m</v>
          </cell>
          <cell r="F37" t="str">
            <v>小学女子4X100mR</v>
          </cell>
        </row>
        <row r="38">
          <cell r="B38" t="str">
            <v>小学男子800m</v>
          </cell>
          <cell r="F38" t="str">
            <v>小学女子走高跳</v>
          </cell>
        </row>
        <row r="39">
          <cell r="B39" t="str">
            <v>小学男子80mH</v>
          </cell>
          <cell r="F39" t="str">
            <v>小学女子走幅跳</v>
          </cell>
        </row>
        <row r="40">
          <cell r="B40" t="str">
            <v>小学男子4X100mR</v>
          </cell>
          <cell r="F40" t="str">
            <v>小学女子ジャベボール投</v>
          </cell>
        </row>
        <row r="41">
          <cell r="B41" t="str">
            <v>小学男子走高跳</v>
          </cell>
          <cell r="F41" t="str">
            <v>小学混合4X100mR</v>
          </cell>
        </row>
        <row r="42">
          <cell r="B42" t="str">
            <v>小学男子走幅跳</v>
          </cell>
        </row>
        <row r="43">
          <cell r="B43" t="str">
            <v>小学男子ジャベボール投</v>
          </cell>
        </row>
        <row r="44">
          <cell r="B44" t="str">
            <v>小学混合4X100mR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13"/>
  <sheetViews>
    <sheetView showRowColHeaders="0" tabSelected="1" view="pageBreakPreview" zoomScale="70" zoomScaleNormal="70" zoomScaleSheetLayoutView="70" workbookViewId="0">
      <selection activeCell="D5" sqref="D5:G5"/>
    </sheetView>
  </sheetViews>
  <sheetFormatPr defaultRowHeight="19.5" x14ac:dyDescent="0.4"/>
  <cols>
    <col min="1" max="1" width="5.75" bestFit="1" customWidth="1"/>
    <col min="2" max="2" width="7.25" customWidth="1"/>
    <col min="3" max="4" width="8" customWidth="1"/>
    <col min="5" max="6" width="6.875" customWidth="1"/>
    <col min="7" max="7" width="13.875" customWidth="1"/>
    <col min="8" max="8" width="5.625" bestFit="1" customWidth="1"/>
    <col min="9" max="9" width="5" bestFit="1" customWidth="1"/>
    <col min="10" max="10" width="5.5" customWidth="1"/>
    <col min="11" max="11" width="6.625" bestFit="1" customWidth="1"/>
    <col min="12" max="12" width="5" bestFit="1" customWidth="1"/>
    <col min="13" max="13" width="12.75" bestFit="1" customWidth="1"/>
    <col min="14" max="14" width="7.5" bestFit="1" customWidth="1"/>
    <col min="15" max="15" width="5.25" bestFit="1" customWidth="1"/>
    <col min="16" max="16" width="31.375" style="116" customWidth="1"/>
    <col min="17" max="17" width="9.5" style="13" customWidth="1"/>
    <col min="18" max="18" width="10" style="13" bestFit="1" customWidth="1"/>
    <col min="19" max="19" width="9.5" style="13" customWidth="1"/>
    <col min="20" max="20" width="10" style="13" customWidth="1"/>
    <col min="21" max="21" width="9.5" style="13" bestFit="1" customWidth="1"/>
    <col min="22" max="22" width="10" style="13" customWidth="1"/>
    <col min="24" max="24" width="2.875" style="76" hidden="1" customWidth="1"/>
    <col min="25" max="30" width="5.75" style="76" hidden="1" customWidth="1"/>
    <col min="31" max="31" width="3.5" style="76" hidden="1" customWidth="1"/>
    <col min="32" max="32" width="12.125" style="76" hidden="1" customWidth="1"/>
    <col min="33" max="33" width="1.75" style="76" hidden="1" customWidth="1"/>
    <col min="34" max="34" width="37.875" style="97" hidden="1" customWidth="1"/>
    <col min="35" max="35" width="9" style="13" hidden="1" customWidth="1"/>
    <col min="36" max="36" width="9" hidden="1" customWidth="1"/>
    <col min="37" max="40" width="9" style="97" hidden="1" customWidth="1"/>
  </cols>
  <sheetData>
    <row r="1" spans="1:52" s="69" customFormat="1" ht="29.25" customHeight="1" x14ac:dyDescent="0.15">
      <c r="A1" s="235" t="s">
        <v>177</v>
      </c>
      <c r="B1" s="235"/>
      <c r="C1" s="235"/>
      <c r="D1" s="235"/>
      <c r="E1" s="207" t="s">
        <v>178</v>
      </c>
      <c r="F1" s="207"/>
      <c r="G1" s="210" t="s">
        <v>282</v>
      </c>
      <c r="H1" s="210"/>
      <c r="I1" s="210"/>
      <c r="J1" s="210"/>
      <c r="K1" s="210"/>
      <c r="L1" s="210"/>
      <c r="M1" s="210"/>
      <c r="N1" s="210"/>
      <c r="O1" s="210"/>
      <c r="P1" s="111"/>
      <c r="Q1" s="208"/>
      <c r="R1" s="208"/>
      <c r="S1" s="208"/>
      <c r="T1" s="112"/>
      <c r="U1" s="108"/>
      <c r="V1" s="108"/>
      <c r="W1"/>
      <c r="X1" s="77"/>
      <c r="Y1" s="77"/>
      <c r="Z1" s="77"/>
      <c r="AA1" s="77"/>
      <c r="AB1" s="77"/>
      <c r="AC1" s="77"/>
      <c r="AD1" s="78"/>
      <c r="AE1" s="78"/>
      <c r="AF1" s="78"/>
      <c r="AG1" s="79"/>
      <c r="AH1" s="114"/>
      <c r="AI1" s="97" t="s">
        <v>190</v>
      </c>
      <c r="AJ1" s="98"/>
      <c r="AK1" s="129"/>
      <c r="AL1" s="129"/>
      <c r="AM1" s="129"/>
      <c r="AN1" s="129"/>
      <c r="AO1" s="98"/>
      <c r="AP1" s="98"/>
      <c r="AQ1" s="80"/>
      <c r="AR1" s="81"/>
      <c r="AS1" s="82"/>
      <c r="AT1" s="214"/>
      <c r="AU1" s="214"/>
      <c r="AV1" s="66"/>
      <c r="AW1" s="67"/>
      <c r="AX1" s="68"/>
      <c r="AY1" s="68"/>
      <c r="AZ1" s="68"/>
    </row>
    <row r="2" spans="1:52" s="69" customFormat="1" ht="29.25" customHeight="1" x14ac:dyDescent="0.15">
      <c r="A2" s="233">
        <f>AI2</f>
        <v>0</v>
      </c>
      <c r="B2" s="233"/>
      <c r="C2" s="233"/>
      <c r="D2" s="233"/>
      <c r="E2" s="207" t="s">
        <v>182</v>
      </c>
      <c r="F2" s="207"/>
      <c r="G2" s="173">
        <v>45233</v>
      </c>
      <c r="H2" s="207" t="s">
        <v>183</v>
      </c>
      <c r="I2" s="207"/>
      <c r="J2" s="211" t="s">
        <v>188</v>
      </c>
      <c r="K2" s="211"/>
      <c r="L2" s="211"/>
      <c r="M2" s="211"/>
      <c r="N2" s="211"/>
      <c r="O2" s="211"/>
      <c r="P2" s="111"/>
      <c r="Q2" s="209"/>
      <c r="R2" s="209"/>
      <c r="S2" s="209"/>
      <c r="T2" s="112"/>
      <c r="U2" s="113"/>
      <c r="V2" s="113"/>
      <c r="W2" s="96"/>
      <c r="X2" s="83"/>
      <c r="Y2" s="83"/>
      <c r="Z2" s="83"/>
      <c r="AA2" s="83"/>
      <c r="AB2" s="83"/>
      <c r="AC2" s="83"/>
      <c r="AD2" s="78"/>
      <c r="AE2" s="78"/>
      <c r="AF2" s="78"/>
      <c r="AG2" s="79"/>
      <c r="AH2" s="120"/>
      <c r="AI2" s="97">
        <f>SUM(AI12:AI113)</f>
        <v>0</v>
      </c>
      <c r="AJ2" s="99"/>
      <c r="AK2" s="130"/>
      <c r="AL2" s="131"/>
      <c r="AM2" s="132"/>
      <c r="AN2" s="132"/>
      <c r="AO2" s="100"/>
      <c r="AP2" s="100"/>
      <c r="AQ2" s="80"/>
      <c r="AR2" s="81"/>
      <c r="AS2" s="84"/>
      <c r="AT2" s="234"/>
      <c r="AU2" s="234"/>
      <c r="AV2" s="66"/>
      <c r="AW2" s="67"/>
      <c r="AX2" s="68"/>
      <c r="AY2" s="68"/>
      <c r="AZ2" s="68"/>
    </row>
    <row r="3" spans="1:52" ht="10.5" customHeight="1" x14ac:dyDescent="0.4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15"/>
      <c r="Q3" s="109"/>
      <c r="R3" s="109"/>
      <c r="S3" s="109"/>
      <c r="T3" s="109"/>
      <c r="U3" s="109"/>
      <c r="V3" s="109"/>
    </row>
    <row r="4" spans="1:52" ht="17.25" customHeight="1" thickBot="1" x14ac:dyDescent="0.45">
      <c r="A4" s="108"/>
      <c r="B4" s="108"/>
      <c r="C4" s="218" t="s">
        <v>250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107"/>
    </row>
    <row r="5" spans="1:52" ht="30" customHeight="1" thickBot="1" x14ac:dyDescent="0.45">
      <c r="A5" s="110"/>
      <c r="B5" s="108"/>
      <c r="C5" s="88" t="s">
        <v>179</v>
      </c>
      <c r="D5" s="222"/>
      <c r="E5" s="223"/>
      <c r="F5" s="223"/>
      <c r="G5" s="224"/>
      <c r="H5" s="89" t="s">
        <v>180</v>
      </c>
      <c r="I5" s="212"/>
      <c r="J5" s="212"/>
      <c r="K5" s="212"/>
      <c r="L5" s="212"/>
      <c r="M5" s="90" t="s">
        <v>181</v>
      </c>
      <c r="N5" s="91"/>
      <c r="O5" s="225"/>
      <c r="P5" s="225"/>
      <c r="Q5" s="225"/>
      <c r="R5" s="225"/>
      <c r="S5" s="225"/>
      <c r="T5" s="225"/>
      <c r="U5" s="225"/>
      <c r="V5" s="226"/>
      <c r="W5" s="76"/>
      <c r="AG5"/>
      <c r="AH5" s="13"/>
      <c r="AK5" s="136">
        <v>1</v>
      </c>
      <c r="AL5" s="136">
        <v>1</v>
      </c>
    </row>
    <row r="6" spans="1:52" ht="30" customHeight="1" thickBot="1" x14ac:dyDescent="0.45">
      <c r="A6" s="110"/>
      <c r="B6" s="108"/>
      <c r="C6" s="92" t="s">
        <v>184</v>
      </c>
      <c r="D6" s="213"/>
      <c r="E6" s="213"/>
      <c r="F6" s="213"/>
      <c r="G6" s="213"/>
      <c r="H6" s="93" t="s">
        <v>185</v>
      </c>
      <c r="I6" s="213"/>
      <c r="J6" s="213"/>
      <c r="K6" s="213"/>
      <c r="L6" s="213"/>
      <c r="M6" s="94" t="s">
        <v>186</v>
      </c>
      <c r="N6" s="227"/>
      <c r="O6" s="228"/>
      <c r="P6" s="228"/>
      <c r="Q6" s="229"/>
      <c r="R6" s="95" t="s">
        <v>187</v>
      </c>
      <c r="S6" s="230"/>
      <c r="T6" s="231"/>
      <c r="U6" s="231"/>
      <c r="V6" s="232"/>
      <c r="W6" s="76"/>
      <c r="AG6"/>
      <c r="AH6" s="13"/>
      <c r="AK6" s="97">
        <f>AK5+6</f>
        <v>7</v>
      </c>
      <c r="AL6" s="97">
        <f>3*AL5+6</f>
        <v>9</v>
      </c>
    </row>
    <row r="7" spans="1:52" ht="7.5" customHeight="1" thickBot="1" x14ac:dyDescent="0.4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15"/>
      <c r="Q7" s="109"/>
      <c r="R7" s="109"/>
      <c r="S7" s="109"/>
      <c r="T7" s="109"/>
      <c r="U7" s="109"/>
      <c r="V7" s="109"/>
    </row>
    <row r="8" spans="1:52" ht="19.5" customHeight="1" thickBot="1" x14ac:dyDescent="0.45">
      <c r="A8" s="108"/>
      <c r="B8" s="215" t="s">
        <v>249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219" t="s">
        <v>251</v>
      </c>
      <c r="Q8" s="220"/>
      <c r="R8" s="220"/>
      <c r="S8" s="220"/>
      <c r="T8" s="220"/>
      <c r="U8" s="220"/>
      <c r="V8" s="221"/>
    </row>
    <row r="9" spans="1:52" ht="4.5" customHeight="1" thickBot="1" x14ac:dyDescent="0.4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15"/>
      <c r="Q9" s="109"/>
      <c r="R9" s="109"/>
      <c r="S9" s="109"/>
      <c r="T9" s="109"/>
      <c r="U9" s="109"/>
      <c r="V9" s="109"/>
    </row>
    <row r="10" spans="1:52" ht="33.75" customHeight="1" x14ac:dyDescent="0.4">
      <c r="A10" s="195" t="s">
        <v>44</v>
      </c>
      <c r="B10" s="197" t="s">
        <v>45</v>
      </c>
      <c r="C10" s="199" t="s">
        <v>46</v>
      </c>
      <c r="D10" s="200"/>
      <c r="E10" s="199" t="s">
        <v>47</v>
      </c>
      <c r="F10" s="200"/>
      <c r="G10" s="201" t="s">
        <v>48</v>
      </c>
      <c r="H10" s="203" t="s">
        <v>49</v>
      </c>
      <c r="I10" s="203" t="s">
        <v>50</v>
      </c>
      <c r="J10" s="203" t="s">
        <v>39</v>
      </c>
      <c r="K10" s="203" t="s">
        <v>51</v>
      </c>
      <c r="L10" s="203" t="s">
        <v>52</v>
      </c>
      <c r="M10" s="205" t="s">
        <v>53</v>
      </c>
      <c r="N10" s="193" t="s">
        <v>54</v>
      </c>
      <c r="O10" s="179" t="s">
        <v>55</v>
      </c>
      <c r="P10" s="181" t="s">
        <v>281</v>
      </c>
      <c r="Q10" s="183" t="s">
        <v>56</v>
      </c>
      <c r="R10" s="185" t="s">
        <v>247</v>
      </c>
      <c r="S10" s="176" t="s">
        <v>57</v>
      </c>
      <c r="T10" s="187" t="s">
        <v>248</v>
      </c>
      <c r="U10" s="189" t="s">
        <v>58</v>
      </c>
      <c r="V10" s="191" t="s">
        <v>248</v>
      </c>
      <c r="X10" s="70"/>
      <c r="Y10" s="175" t="s">
        <v>106</v>
      </c>
      <c r="Z10" s="178" t="s">
        <v>20</v>
      </c>
      <c r="AA10" s="175" t="s">
        <v>107</v>
      </c>
      <c r="AB10" s="175" t="s">
        <v>108</v>
      </c>
      <c r="AC10" s="175" t="s">
        <v>109</v>
      </c>
      <c r="AD10" s="175" t="s">
        <v>110</v>
      </c>
      <c r="AE10" s="70"/>
      <c r="AF10" s="175" t="s">
        <v>111</v>
      </c>
      <c r="AG10" s="70"/>
      <c r="AH10" s="71"/>
      <c r="AK10" s="97" t="s">
        <v>261</v>
      </c>
    </row>
    <row r="11" spans="1:52" ht="33.75" customHeight="1" thickBot="1" x14ac:dyDescent="0.45">
      <c r="A11" s="196"/>
      <c r="B11" s="198"/>
      <c r="C11" s="137" t="s">
        <v>59</v>
      </c>
      <c r="D11" s="137" t="s">
        <v>60</v>
      </c>
      <c r="E11" s="137" t="s">
        <v>61</v>
      </c>
      <c r="F11" s="137" t="s">
        <v>62</v>
      </c>
      <c r="G11" s="202"/>
      <c r="H11" s="204"/>
      <c r="I11" s="204"/>
      <c r="J11" s="204"/>
      <c r="K11" s="204"/>
      <c r="L11" s="204"/>
      <c r="M11" s="206"/>
      <c r="N11" s="194"/>
      <c r="O11" s="180"/>
      <c r="P11" s="182"/>
      <c r="Q11" s="184"/>
      <c r="R11" s="186"/>
      <c r="S11" s="177"/>
      <c r="T11" s="188"/>
      <c r="U11" s="190"/>
      <c r="V11" s="192"/>
      <c r="X11" s="70"/>
      <c r="Y11" s="178"/>
      <c r="Z11" s="178"/>
      <c r="AA11" s="178"/>
      <c r="AB11" s="178"/>
      <c r="AC11" s="178"/>
      <c r="AD11" s="178"/>
      <c r="AE11" s="72"/>
      <c r="AF11" s="175"/>
      <c r="AG11" s="70"/>
      <c r="AH11" s="71"/>
      <c r="AI11" s="97" t="s">
        <v>191</v>
      </c>
      <c r="AK11" s="97" t="s">
        <v>260</v>
      </c>
      <c r="AL11" s="97" t="s">
        <v>262</v>
      </c>
      <c r="AM11" s="97" t="s">
        <v>263</v>
      </c>
      <c r="AN11" s="97" t="s">
        <v>264</v>
      </c>
    </row>
    <row r="12" spans="1:52" thickTop="1" x14ac:dyDescent="0.4">
      <c r="A12" s="138" t="s">
        <v>63</v>
      </c>
      <c r="B12" s="139" t="s">
        <v>64</v>
      </c>
      <c r="C12" s="140" t="s">
        <v>65</v>
      </c>
      <c r="D12" s="140" t="s">
        <v>66</v>
      </c>
      <c r="E12" s="140" t="s">
        <v>67</v>
      </c>
      <c r="F12" s="141" t="s">
        <v>68</v>
      </c>
      <c r="G12" s="142" t="s">
        <v>69</v>
      </c>
      <c r="H12" s="142" t="s">
        <v>70</v>
      </c>
      <c r="I12" s="141" t="s">
        <v>40</v>
      </c>
      <c r="J12" s="143" t="s">
        <v>71</v>
      </c>
      <c r="K12" s="143">
        <v>2001</v>
      </c>
      <c r="L12" s="143" t="s">
        <v>72</v>
      </c>
      <c r="M12" s="143" t="s">
        <v>73</v>
      </c>
      <c r="N12" s="144" t="s">
        <v>41</v>
      </c>
      <c r="O12" s="145" t="s">
        <v>74</v>
      </c>
      <c r="P12" s="146" t="s">
        <v>26</v>
      </c>
      <c r="Q12" s="147" t="str">
        <f>IF(AH12="","",VLOOKUP(AH12,DATE!$P$10:$S$99,2,FALSE))</f>
        <v>100m</v>
      </c>
      <c r="R12" s="148" t="s">
        <v>75</v>
      </c>
      <c r="S12" s="147" t="str">
        <f>IF(AH12="","",VLOOKUP(AH12,DATE!$P$10:$S$99,3,FALSE))</f>
        <v>走幅跳</v>
      </c>
      <c r="T12" s="148" t="s">
        <v>85</v>
      </c>
      <c r="U12" s="147" t="str">
        <f>IF(AH12="","",VLOOKUP(AH12,DATE!$P$10:$S$99,4,FALSE))</f>
        <v>110H</v>
      </c>
      <c r="V12" s="149" t="s">
        <v>139</v>
      </c>
      <c r="X12" s="73"/>
      <c r="Y12" s="73">
        <f t="shared" ref="Y12:Y22" si="0">IF(OR(H12="一般",H12="大学"),1,0)</f>
        <v>0</v>
      </c>
      <c r="Z12" s="73">
        <f t="shared" ref="Z12:Z22" si="1">IF(H12="高校",1,0)</f>
        <v>1</v>
      </c>
      <c r="AA12" s="73">
        <f t="shared" ref="AA12:AA22" si="2">IF(H12="中学",IF(J12=1,0,1),0)</f>
        <v>0</v>
      </c>
      <c r="AB12" s="73">
        <f t="shared" ref="AB12:AB22" si="3">IF(H12="中学",IF(J12=1,1,0),0)</f>
        <v>0</v>
      </c>
      <c r="AC12" s="73">
        <f t="shared" ref="AC12:AC22" si="4">IF(H12="小学",IF(J12&gt;=5,1,0),0)</f>
        <v>0</v>
      </c>
      <c r="AD12" s="73">
        <f t="shared" ref="AD12:AD22" si="5">IF(H12="小学",IF(J12&lt;=4,1,0),0)</f>
        <v>0</v>
      </c>
      <c r="AE12" s="73">
        <f>Y12+Z12*3+AA12*4+AB12*5+AC12*6+AD12*7</f>
        <v>3</v>
      </c>
      <c r="AF12" s="73" t="str">
        <f>IF(ISERROR(VLOOKUP(AE12,DATE!$B$10:$C$17,2,FALSE)),"",VLOOKUP(AE12,DATE!$B$10:$C$17,2,FALSE))</f>
        <v>高校</v>
      </c>
      <c r="AG12" s="73"/>
      <c r="AH12" s="74" t="str">
        <f t="shared" ref="AH12:AH22" si="6">IF(OR(I12="",AF12="",P12=""),"",I12&amp;AF12&amp;P12)</f>
        <v>男高校Ｇ(100m･走幅跳･ハードル)</v>
      </c>
      <c r="AI12" s="97"/>
      <c r="AK12" s="97">
        <f>IF(ISERROR(VLOOKUP(AH12,DATE!$P$10:$AI$99,$AK$6,FALSE)),"",VLOOKUP(AH12,DATE!$P$10:$AI$99,$AK$6,FALSE))</f>
        <v>12100</v>
      </c>
      <c r="AL12" s="97">
        <f>IF(ISERROR(VLOOKUP(AH12,DATE!$P$10:$AI$99,$AL$6,FALSE)),"",VLOOKUP(AH12,DATE!$P$10:$AI$99,$AL$6,FALSE))</f>
        <v>12101</v>
      </c>
      <c r="AM12" s="97">
        <f>IF(ISERROR(VLOOKUP(AH12,DATE!$P$10:$AI$99,$AL$6+1,FALSE)),"",VLOOKUP(AH12,DATE!$P$10:$AI$99,$AL$6+1,FALSE))</f>
        <v>12108</v>
      </c>
      <c r="AN12" s="97">
        <f>IF(ISERROR(VLOOKUP(AH12,DATE!$P$10:$AI$99,$AL$6+2,FALSE)),"",VLOOKUP(AH12,DATE!$P$10:$AI$99,$AL$6+2,FALSE))</f>
        <v>12106</v>
      </c>
    </row>
    <row r="13" spans="1:52" ht="18.75" x14ac:dyDescent="0.4">
      <c r="A13" s="150" t="s">
        <v>63</v>
      </c>
      <c r="B13" s="151">
        <v>4567</v>
      </c>
      <c r="C13" s="152" t="s">
        <v>76</v>
      </c>
      <c r="D13" s="152" t="s">
        <v>77</v>
      </c>
      <c r="E13" s="152" t="s">
        <v>78</v>
      </c>
      <c r="F13" s="153" t="s">
        <v>79</v>
      </c>
      <c r="G13" s="154" t="s">
        <v>80</v>
      </c>
      <c r="H13" s="154" t="s">
        <v>81</v>
      </c>
      <c r="I13" s="153" t="s">
        <v>42</v>
      </c>
      <c r="J13" s="155" t="s">
        <v>82</v>
      </c>
      <c r="K13" s="155">
        <v>1980</v>
      </c>
      <c r="L13" s="155" t="s">
        <v>83</v>
      </c>
      <c r="M13" s="155" t="s">
        <v>73</v>
      </c>
      <c r="N13" s="155" t="s">
        <v>43</v>
      </c>
      <c r="O13" s="156" t="s">
        <v>84</v>
      </c>
      <c r="P13" s="157" t="s">
        <v>30</v>
      </c>
      <c r="Q13" s="158" t="str">
        <f>IF(AH13="","",VLOOKUP(AH13,DATE!$P$10:$S$99,2,FALSE))</f>
        <v>100m</v>
      </c>
      <c r="R13" s="159" t="s">
        <v>141</v>
      </c>
      <c r="S13" s="158" t="str">
        <f>IF(AH13="","",VLOOKUP(AH13,DATE!$P$10:$S$99,3,FALSE))</f>
        <v>800m</v>
      </c>
      <c r="T13" s="159" t="s">
        <v>140</v>
      </c>
      <c r="U13" s="158" t="str">
        <f>IF(AH13="","",VLOOKUP(AH13,DATE!$P$10:$S$99,4,FALSE))</f>
        <v>1500m</v>
      </c>
      <c r="V13" s="160" t="s">
        <v>138</v>
      </c>
      <c r="X13" s="73"/>
      <c r="Y13" s="73">
        <f t="shared" si="0"/>
        <v>1</v>
      </c>
      <c r="Z13" s="73">
        <f t="shared" si="1"/>
        <v>0</v>
      </c>
      <c r="AA13" s="73">
        <f t="shared" si="2"/>
        <v>0</v>
      </c>
      <c r="AB13" s="73">
        <f t="shared" si="3"/>
        <v>0</v>
      </c>
      <c r="AC13" s="73">
        <f t="shared" si="4"/>
        <v>0</v>
      </c>
      <c r="AD13" s="73">
        <f t="shared" si="5"/>
        <v>0</v>
      </c>
      <c r="AE13" s="73">
        <f t="shared" ref="AE13:AE22" si="7">Y13+Z13*3+AA13*4+AB13*5+AC13*6+AD13*7</f>
        <v>1</v>
      </c>
      <c r="AF13" s="73" t="str">
        <f>IF(ISERROR(VLOOKUP(AE13,DATE!$B$10:$C$17,2,FALSE)),"",VLOOKUP(AE13,DATE!$B$10:$C$17,2,FALSE))</f>
        <v>一般</v>
      </c>
      <c r="AG13" s="73"/>
      <c r="AH13" s="75" t="str">
        <f t="shared" si="6"/>
        <v>女一般長(100m･800m･1500m)</v>
      </c>
      <c r="AI13" s="97"/>
      <c r="AK13" s="97">
        <f>IF(ISERROR(VLOOKUP(AH13,DATE!$P$10:$AI$99,$AK$6,FALSE)),"",VLOOKUP(AH13,DATE!$P$10:$AI$99,$AK$6,FALSE))</f>
        <v>21400</v>
      </c>
      <c r="AL13" s="97">
        <f>IF(ISERROR(VLOOKUP(AH13,DATE!$P$10:$AI$99,$AL$6,FALSE)),"",VLOOKUP(AH13,DATE!$P$10:$AI$99,$AL$6,FALSE))</f>
        <v>21401</v>
      </c>
      <c r="AM13" s="97">
        <f>IF(ISERROR(VLOOKUP(AH13,DATE!$P$10:$AI$99,$AL$6+1,FALSE)),"",VLOOKUP(AH13,DATE!$P$10:$AI$99,$AL$6+1,FALSE))</f>
        <v>21404</v>
      </c>
      <c r="AN13" s="97">
        <f>IF(ISERROR(VLOOKUP(AH13,DATE!$P$10:$AI$99,$AL$6+2,FALSE)),"",VLOOKUP(AH13,DATE!$P$10:$AI$99,$AL$6+2,FALSE))</f>
        <v>21405</v>
      </c>
    </row>
    <row r="14" spans="1:52" s="104" customFormat="1" ht="19.5" customHeight="1" x14ac:dyDescent="0.4">
      <c r="A14" s="117">
        <v>1</v>
      </c>
      <c r="B14" s="238"/>
      <c r="C14" s="238"/>
      <c r="D14" s="238"/>
      <c r="E14" s="238"/>
      <c r="F14" s="239"/>
      <c r="G14" s="240"/>
      <c r="H14" s="240"/>
      <c r="I14" s="239"/>
      <c r="J14" s="241"/>
      <c r="K14" s="241"/>
      <c r="L14" s="241"/>
      <c r="M14" s="241"/>
      <c r="N14" s="242"/>
      <c r="O14" s="243"/>
      <c r="P14" s="121"/>
      <c r="Q14" s="161" t="str">
        <f>IF(AH14="","",VLOOKUP(AH14,DATE!$P$10:$S$99,2,FALSE))</f>
        <v/>
      </c>
      <c r="R14" s="125"/>
      <c r="S14" s="165" t="str">
        <f>IF(AH14="","",VLOOKUP(AH14,DATE!$P$10:$S$99,3,FALSE))</f>
        <v/>
      </c>
      <c r="T14" s="125"/>
      <c r="U14" s="169" t="str">
        <f>IF(AH14="","",VLOOKUP(AH14,DATE!$P$10:$S$99,4,FALSE))</f>
        <v/>
      </c>
      <c r="V14" s="125"/>
      <c r="X14" s="105"/>
      <c r="Y14" s="105">
        <f t="shared" si="0"/>
        <v>0</v>
      </c>
      <c r="Z14" s="105">
        <f t="shared" si="1"/>
        <v>0</v>
      </c>
      <c r="AA14" s="105">
        <f t="shared" si="2"/>
        <v>0</v>
      </c>
      <c r="AB14" s="105">
        <f t="shared" si="3"/>
        <v>0</v>
      </c>
      <c r="AC14" s="105">
        <f t="shared" si="4"/>
        <v>0</v>
      </c>
      <c r="AD14" s="105">
        <f t="shared" si="5"/>
        <v>0</v>
      </c>
      <c r="AE14" s="105">
        <f t="shared" si="7"/>
        <v>0</v>
      </c>
      <c r="AF14" s="73" t="str">
        <f>IF(ISERROR(VLOOKUP(AE14,DATE!$B$10:$C$17,2,FALSE)),"",VLOOKUP(AE14,DATE!$B$10:$C$17,2,FALSE))</f>
        <v/>
      </c>
      <c r="AG14" s="105"/>
      <c r="AH14" s="105" t="str">
        <f t="shared" si="6"/>
        <v/>
      </c>
      <c r="AI14" s="97" t="str">
        <f>IF(ISERROR(VLOOKUP(AE14,DATE!$B$11:$D$17,3,FALSE)),"",VLOOKUP(AE14,DATE!$B$11:$D$17,3,FALSE))</f>
        <v/>
      </c>
      <c r="AK14" s="97" t="str">
        <f>IF(ISERROR(VLOOKUP(AH14,DATE!$P$10:$AI$99,$AK$6,FALSE)),"",VLOOKUP(AH14,DATE!$P$10:$AI$99,$AK$6,FALSE))</f>
        <v/>
      </c>
      <c r="AL14" s="97" t="str">
        <f>IF(ISERROR(VLOOKUP(AH14,DATE!$P$10:$AI$99,$AL$6,FALSE)),"",VLOOKUP(AH14,DATE!$P$10:$AI$99,$AL$6,FALSE))</f>
        <v/>
      </c>
      <c r="AM14" s="97" t="str">
        <f>IF(ISERROR(VLOOKUP(AH14,DATE!$P$10:$AI$99,$AL$6+1,FALSE)),"",VLOOKUP(AH14,DATE!$P$10:$AI$99,$AL$6+1,FALSE))</f>
        <v/>
      </c>
      <c r="AN14" s="97" t="str">
        <f>IF(ISERROR(VLOOKUP(AH14,DATE!$P$10:$AI$99,$AL$6+2,FALSE)),"",VLOOKUP(AH14,DATE!$P$10:$AI$99,$AL$6+2,FALSE))</f>
        <v/>
      </c>
    </row>
    <row r="15" spans="1:52" s="104" customFormat="1" ht="19.5" customHeight="1" x14ac:dyDescent="0.4">
      <c r="A15" s="118">
        <v>2</v>
      </c>
      <c r="B15" s="244"/>
      <c r="C15" s="244"/>
      <c r="D15" s="244"/>
      <c r="E15" s="244"/>
      <c r="F15" s="245"/>
      <c r="G15" s="246"/>
      <c r="H15" s="246"/>
      <c r="I15" s="245"/>
      <c r="J15" s="247"/>
      <c r="K15" s="247"/>
      <c r="L15" s="247"/>
      <c r="M15" s="247"/>
      <c r="N15" s="248"/>
      <c r="O15" s="249"/>
      <c r="P15" s="122"/>
      <c r="Q15" s="162" t="str">
        <f>IF(AH15="","",VLOOKUP(AH15,DATE!$P$10:$S$99,2,FALSE))</f>
        <v/>
      </c>
      <c r="R15" s="126"/>
      <c r="S15" s="166" t="str">
        <f>IF(AH15="","",VLOOKUP(AH15,DATE!$P$10:$S$99,3,FALSE))</f>
        <v/>
      </c>
      <c r="T15" s="126"/>
      <c r="U15" s="170" t="str">
        <f>IF(AH15="","",VLOOKUP(AH15,DATE!$P$10:$S$99,4,FALSE))</f>
        <v/>
      </c>
      <c r="V15" s="126"/>
      <c r="X15" s="105"/>
      <c r="Y15" s="105">
        <f t="shared" si="0"/>
        <v>0</v>
      </c>
      <c r="Z15" s="105">
        <f t="shared" si="1"/>
        <v>0</v>
      </c>
      <c r="AA15" s="105">
        <f t="shared" si="2"/>
        <v>0</v>
      </c>
      <c r="AB15" s="105">
        <f t="shared" si="3"/>
        <v>0</v>
      </c>
      <c r="AC15" s="105">
        <f t="shared" si="4"/>
        <v>0</v>
      </c>
      <c r="AD15" s="105">
        <f t="shared" si="5"/>
        <v>0</v>
      </c>
      <c r="AE15" s="105">
        <f t="shared" si="7"/>
        <v>0</v>
      </c>
      <c r="AF15" s="73" t="str">
        <f>IF(ISERROR(VLOOKUP(AE15,DATE!$B$10:$C$17,2,FALSE)),"",VLOOKUP(AE15,DATE!$B$10:$C$17,2,FALSE))</f>
        <v/>
      </c>
      <c r="AG15" s="105"/>
      <c r="AH15" s="105" t="str">
        <f t="shared" si="6"/>
        <v/>
      </c>
      <c r="AI15" s="97" t="str">
        <f>IF(ISERROR(VLOOKUP(AE15,DATE!$B$11:$D$17,3,FALSE)),"",VLOOKUP(AE15,DATE!$B$11:$D$17,3,FALSE))</f>
        <v/>
      </c>
      <c r="AK15" s="97" t="str">
        <f>IF(ISERROR(VLOOKUP(AH15,DATE!$P$10:$AI$99,$AK$6,FALSE)),"",VLOOKUP(AH15,DATE!$P$10:$AI$99,$AK$6,FALSE))</f>
        <v/>
      </c>
      <c r="AL15" s="97" t="str">
        <f>IF(ISERROR(VLOOKUP(AH15,DATE!$P$10:$AI$99,$AL$6,FALSE)),"",VLOOKUP(AH15,DATE!$P$10:$AI$99,$AL$6,FALSE))</f>
        <v/>
      </c>
      <c r="AM15" s="97" t="str">
        <f>IF(ISERROR(VLOOKUP(AH15,DATE!$P$10:$AI$99,$AL$6+1,FALSE)),"",VLOOKUP(AH15,DATE!$P$10:$AI$99,$AL$6+1,FALSE))</f>
        <v/>
      </c>
      <c r="AN15" s="97" t="str">
        <f>IF(ISERROR(VLOOKUP(AH15,DATE!$P$10:$AI$99,$AL$6+2,FALSE)),"",VLOOKUP(AH15,DATE!$P$10:$AI$99,$AL$6+2,FALSE))</f>
        <v/>
      </c>
    </row>
    <row r="16" spans="1:52" s="104" customFormat="1" ht="19.5" customHeight="1" x14ac:dyDescent="0.4">
      <c r="A16" s="118">
        <v>3</v>
      </c>
      <c r="B16" s="244"/>
      <c r="C16" s="244"/>
      <c r="D16" s="244"/>
      <c r="E16" s="244"/>
      <c r="F16" s="245"/>
      <c r="G16" s="246"/>
      <c r="H16" s="246"/>
      <c r="I16" s="245"/>
      <c r="J16" s="247"/>
      <c r="K16" s="247"/>
      <c r="L16" s="247"/>
      <c r="M16" s="247"/>
      <c r="N16" s="248"/>
      <c r="O16" s="249"/>
      <c r="P16" s="122"/>
      <c r="Q16" s="162" t="str">
        <f>IF(AH16="","",VLOOKUP(AH16,DATE!$P$10:$S$99,2,FALSE))</f>
        <v/>
      </c>
      <c r="R16" s="126"/>
      <c r="S16" s="166" t="str">
        <f>IF(AH16="","",VLOOKUP(AH16,DATE!$P$10:$S$99,3,FALSE))</f>
        <v/>
      </c>
      <c r="T16" s="126"/>
      <c r="U16" s="170" t="str">
        <f>IF(AH16="","",VLOOKUP(AH16,DATE!$P$10:$S$99,4,FALSE))</f>
        <v/>
      </c>
      <c r="V16" s="126"/>
      <c r="X16" s="105"/>
      <c r="Y16" s="105">
        <f t="shared" si="0"/>
        <v>0</v>
      </c>
      <c r="Z16" s="105">
        <f t="shared" si="1"/>
        <v>0</v>
      </c>
      <c r="AA16" s="105">
        <f t="shared" si="2"/>
        <v>0</v>
      </c>
      <c r="AB16" s="105">
        <f t="shared" si="3"/>
        <v>0</v>
      </c>
      <c r="AC16" s="105">
        <f t="shared" si="4"/>
        <v>0</v>
      </c>
      <c r="AD16" s="105">
        <f t="shared" si="5"/>
        <v>0</v>
      </c>
      <c r="AE16" s="105">
        <f t="shared" si="7"/>
        <v>0</v>
      </c>
      <c r="AF16" s="73" t="str">
        <f>IF(ISERROR(VLOOKUP(AE16,DATE!$B$10:$C$17,2,FALSE)),"",VLOOKUP(AE16,DATE!$B$10:$C$17,2,FALSE))</f>
        <v/>
      </c>
      <c r="AG16" s="105"/>
      <c r="AH16" s="105" t="str">
        <f t="shared" si="6"/>
        <v/>
      </c>
      <c r="AI16" s="97" t="str">
        <f>IF(ISERROR(VLOOKUP(AE16,DATE!$B$11:$D$17,3,FALSE)),"",VLOOKUP(AE16,DATE!$B$11:$D$17,3,FALSE))</f>
        <v/>
      </c>
      <c r="AK16" s="97" t="str">
        <f>IF(ISERROR(VLOOKUP(AH16,DATE!$P$10:$AI$99,$AK$6,FALSE)),"",VLOOKUP(AH16,DATE!$P$10:$AI$99,$AK$6,FALSE))</f>
        <v/>
      </c>
      <c r="AL16" s="97" t="str">
        <f>IF(ISERROR(VLOOKUP(AH16,DATE!$P$10:$AI$99,$AL$6,FALSE)),"",VLOOKUP(AH16,DATE!$P$10:$AI$99,$AL$6,FALSE))</f>
        <v/>
      </c>
      <c r="AM16" s="97" t="str">
        <f>IF(ISERROR(VLOOKUP(AH16,DATE!$P$10:$AI$99,$AL$6+1,FALSE)),"",VLOOKUP(AH16,DATE!$P$10:$AI$99,$AL$6+1,FALSE))</f>
        <v/>
      </c>
      <c r="AN16" s="97" t="str">
        <f>IF(ISERROR(VLOOKUP(AH16,DATE!$P$10:$AI$99,$AL$6+2,FALSE)),"",VLOOKUP(AH16,DATE!$P$10:$AI$99,$AL$6+2,FALSE))</f>
        <v/>
      </c>
    </row>
    <row r="17" spans="1:40" s="104" customFormat="1" ht="19.5" customHeight="1" x14ac:dyDescent="0.4">
      <c r="A17" s="118">
        <v>4</v>
      </c>
      <c r="B17" s="244"/>
      <c r="C17" s="244"/>
      <c r="D17" s="244"/>
      <c r="E17" s="244"/>
      <c r="F17" s="245"/>
      <c r="G17" s="246"/>
      <c r="H17" s="246"/>
      <c r="I17" s="245"/>
      <c r="J17" s="247"/>
      <c r="K17" s="247"/>
      <c r="L17" s="247"/>
      <c r="M17" s="247"/>
      <c r="N17" s="248"/>
      <c r="O17" s="249"/>
      <c r="P17" s="122"/>
      <c r="Q17" s="162" t="str">
        <f>IF(AH17="","",VLOOKUP(AH17,DATE!$P$10:$S$99,2,FALSE))</f>
        <v/>
      </c>
      <c r="R17" s="126"/>
      <c r="S17" s="166" t="str">
        <f>IF(AH17="","",VLOOKUP(AH17,DATE!$P$10:$S$99,3,FALSE))</f>
        <v/>
      </c>
      <c r="T17" s="126"/>
      <c r="U17" s="170" t="str">
        <f>IF(AH17="","",VLOOKUP(AH17,DATE!$P$10:$S$99,4,FALSE))</f>
        <v/>
      </c>
      <c r="V17" s="126"/>
      <c r="X17" s="105"/>
      <c r="Y17" s="105">
        <f t="shared" si="0"/>
        <v>0</v>
      </c>
      <c r="Z17" s="105">
        <f t="shared" si="1"/>
        <v>0</v>
      </c>
      <c r="AA17" s="105">
        <f t="shared" si="2"/>
        <v>0</v>
      </c>
      <c r="AB17" s="105">
        <f t="shared" si="3"/>
        <v>0</v>
      </c>
      <c r="AC17" s="105">
        <f t="shared" si="4"/>
        <v>0</v>
      </c>
      <c r="AD17" s="105">
        <f t="shared" si="5"/>
        <v>0</v>
      </c>
      <c r="AE17" s="105">
        <f t="shared" si="7"/>
        <v>0</v>
      </c>
      <c r="AF17" s="73" t="str">
        <f>IF(ISERROR(VLOOKUP(AE17,DATE!$B$10:$C$17,2,FALSE)),"",VLOOKUP(AE17,DATE!$B$10:$C$17,2,FALSE))</f>
        <v/>
      </c>
      <c r="AG17" s="105"/>
      <c r="AH17" s="105" t="str">
        <f t="shared" si="6"/>
        <v/>
      </c>
      <c r="AI17" s="97" t="str">
        <f>IF(ISERROR(VLOOKUP(AE17,DATE!$B$11:$D$17,3,FALSE)),"",VLOOKUP(AE17,DATE!$B$11:$D$17,3,FALSE))</f>
        <v/>
      </c>
      <c r="AK17" s="97" t="str">
        <f>IF(ISERROR(VLOOKUP(AH17,DATE!$P$10:$AI$99,$AK$6,FALSE)),"",VLOOKUP(AH17,DATE!$P$10:$AI$99,$AK$6,FALSE))</f>
        <v/>
      </c>
      <c r="AL17" s="97" t="str">
        <f>IF(ISERROR(VLOOKUP(AH17,DATE!$P$10:$AI$99,$AL$6,FALSE)),"",VLOOKUP(AH17,DATE!$P$10:$AI$99,$AL$6,FALSE))</f>
        <v/>
      </c>
      <c r="AM17" s="97" t="str">
        <f>IF(ISERROR(VLOOKUP(AH17,DATE!$P$10:$AI$99,$AL$6+1,FALSE)),"",VLOOKUP(AH17,DATE!$P$10:$AI$99,$AL$6+1,FALSE))</f>
        <v/>
      </c>
      <c r="AN17" s="97" t="str">
        <f>IF(ISERROR(VLOOKUP(AH17,DATE!$P$10:$AI$99,$AL$6+2,FALSE)),"",VLOOKUP(AH17,DATE!$P$10:$AI$99,$AL$6+2,FALSE))</f>
        <v/>
      </c>
    </row>
    <row r="18" spans="1:40" s="104" customFormat="1" ht="19.5" customHeight="1" x14ac:dyDescent="0.4">
      <c r="A18" s="119">
        <v>5</v>
      </c>
      <c r="B18" s="250"/>
      <c r="C18" s="250"/>
      <c r="D18" s="250"/>
      <c r="E18" s="250"/>
      <c r="F18" s="251"/>
      <c r="G18" s="252"/>
      <c r="H18" s="252"/>
      <c r="I18" s="251"/>
      <c r="J18" s="253"/>
      <c r="K18" s="253"/>
      <c r="L18" s="253"/>
      <c r="M18" s="253"/>
      <c r="N18" s="254"/>
      <c r="O18" s="255"/>
      <c r="P18" s="123"/>
      <c r="Q18" s="163" t="str">
        <f>IF(AH18="","",VLOOKUP(AH18,DATE!$P$10:$S$99,2,FALSE))</f>
        <v/>
      </c>
      <c r="R18" s="127"/>
      <c r="S18" s="167" t="str">
        <f>IF(AH18="","",VLOOKUP(AH18,DATE!$P$10:$S$99,3,FALSE))</f>
        <v/>
      </c>
      <c r="T18" s="127"/>
      <c r="U18" s="171" t="str">
        <f>IF(AH18="","",VLOOKUP(AH18,DATE!$P$10:$S$99,4,FALSE))</f>
        <v/>
      </c>
      <c r="V18" s="127"/>
      <c r="X18" s="105"/>
      <c r="Y18" s="105">
        <f t="shared" si="0"/>
        <v>0</v>
      </c>
      <c r="Z18" s="105">
        <f t="shared" si="1"/>
        <v>0</v>
      </c>
      <c r="AA18" s="105">
        <f t="shared" si="2"/>
        <v>0</v>
      </c>
      <c r="AB18" s="105">
        <f t="shared" si="3"/>
        <v>0</v>
      </c>
      <c r="AC18" s="105">
        <f t="shared" si="4"/>
        <v>0</v>
      </c>
      <c r="AD18" s="105">
        <f t="shared" si="5"/>
        <v>0</v>
      </c>
      <c r="AE18" s="105">
        <f t="shared" si="7"/>
        <v>0</v>
      </c>
      <c r="AF18" s="73" t="str">
        <f>IF(ISERROR(VLOOKUP(AE18,DATE!$B$10:$C$17,2,FALSE)),"",VLOOKUP(AE18,DATE!$B$10:$C$17,2,FALSE))</f>
        <v/>
      </c>
      <c r="AG18" s="105"/>
      <c r="AH18" s="105" t="str">
        <f t="shared" si="6"/>
        <v/>
      </c>
      <c r="AI18" s="97" t="str">
        <f>IF(ISERROR(VLOOKUP(AE18,DATE!$B$11:$D$17,3,FALSE)),"",VLOOKUP(AE18,DATE!$B$11:$D$17,3,FALSE))</f>
        <v/>
      </c>
      <c r="AK18" s="97" t="str">
        <f>IF(ISERROR(VLOOKUP(AH18,DATE!$P$10:$AI$99,$AK$6,FALSE)),"",VLOOKUP(AH18,DATE!$P$10:$AI$99,$AK$6,FALSE))</f>
        <v/>
      </c>
      <c r="AL18" s="97" t="str">
        <f>IF(ISERROR(VLOOKUP(AH18,DATE!$P$10:$AI$99,$AL$6,FALSE)),"",VLOOKUP(AH18,DATE!$P$10:$AI$99,$AL$6,FALSE))</f>
        <v/>
      </c>
      <c r="AM18" s="97" t="str">
        <f>IF(ISERROR(VLOOKUP(AH18,DATE!$P$10:$AI$99,$AL$6+1,FALSE)),"",VLOOKUP(AH18,DATE!$P$10:$AI$99,$AL$6+1,FALSE))</f>
        <v/>
      </c>
      <c r="AN18" s="97" t="str">
        <f>IF(ISERROR(VLOOKUP(AH18,DATE!$P$10:$AI$99,$AL$6+2,FALSE)),"",VLOOKUP(AH18,DATE!$P$10:$AI$99,$AL$6+2,FALSE))</f>
        <v/>
      </c>
    </row>
    <row r="19" spans="1:40" s="104" customFormat="1" ht="19.5" customHeight="1" x14ac:dyDescent="0.4">
      <c r="A19" s="118">
        <v>6</v>
      </c>
      <c r="B19" s="244"/>
      <c r="C19" s="256"/>
      <c r="D19" s="244"/>
      <c r="E19" s="244"/>
      <c r="F19" s="245"/>
      <c r="G19" s="246"/>
      <c r="H19" s="246"/>
      <c r="I19" s="245"/>
      <c r="J19" s="247"/>
      <c r="K19" s="247"/>
      <c r="L19" s="247"/>
      <c r="M19" s="247"/>
      <c r="N19" s="242"/>
      <c r="O19" s="243"/>
      <c r="P19" s="121"/>
      <c r="Q19" s="164" t="str">
        <f>IF(AH19="","",VLOOKUP(AH19,DATE!$P$10:$S$99,2,FALSE))</f>
        <v/>
      </c>
      <c r="R19" s="125"/>
      <c r="S19" s="168" t="str">
        <f>IF(AH19="","",VLOOKUP(AH19,DATE!$P$10:$S$99,3,FALSE))</f>
        <v/>
      </c>
      <c r="T19" s="125"/>
      <c r="U19" s="172" t="str">
        <f>IF(AH19="","",VLOOKUP(AH19,DATE!$P$10:$S$99,4,FALSE))</f>
        <v/>
      </c>
      <c r="V19" s="125"/>
      <c r="X19" s="105"/>
      <c r="Y19" s="105">
        <f t="shared" si="0"/>
        <v>0</v>
      </c>
      <c r="Z19" s="105">
        <f t="shared" si="1"/>
        <v>0</v>
      </c>
      <c r="AA19" s="105">
        <f t="shared" si="2"/>
        <v>0</v>
      </c>
      <c r="AB19" s="105">
        <f t="shared" si="3"/>
        <v>0</v>
      </c>
      <c r="AC19" s="105">
        <f t="shared" si="4"/>
        <v>0</v>
      </c>
      <c r="AD19" s="105">
        <f t="shared" si="5"/>
        <v>0</v>
      </c>
      <c r="AE19" s="105">
        <f t="shared" si="7"/>
        <v>0</v>
      </c>
      <c r="AF19" s="73" t="str">
        <f>IF(ISERROR(VLOOKUP(AE19,DATE!$B$10:$C$17,2,FALSE)),"",VLOOKUP(AE19,DATE!$B$10:$C$17,2,FALSE))</f>
        <v/>
      </c>
      <c r="AG19" s="105"/>
      <c r="AH19" s="105" t="str">
        <f t="shared" si="6"/>
        <v/>
      </c>
      <c r="AI19" s="97" t="str">
        <f>IF(ISERROR(VLOOKUP(AE19,DATE!$B$11:$D$17,3,FALSE)),"",VLOOKUP(AE19,DATE!$B$11:$D$17,3,FALSE))</f>
        <v/>
      </c>
      <c r="AK19" s="97" t="str">
        <f>IF(ISERROR(VLOOKUP(AH19,DATE!$P$10:$AI$99,$AK$6,FALSE)),"",VLOOKUP(AH19,DATE!$P$10:$AI$99,$AK$6,FALSE))</f>
        <v/>
      </c>
      <c r="AL19" s="97" t="str">
        <f>IF(ISERROR(VLOOKUP(AH19,DATE!$P$10:$AI$99,$AL$6,FALSE)),"",VLOOKUP(AH19,DATE!$P$10:$AI$99,$AL$6,FALSE))</f>
        <v/>
      </c>
      <c r="AM19" s="97" t="str">
        <f>IF(ISERROR(VLOOKUP(AH19,DATE!$P$10:$AI$99,$AL$6+1,FALSE)),"",VLOOKUP(AH19,DATE!$P$10:$AI$99,$AL$6+1,FALSE))</f>
        <v/>
      </c>
      <c r="AN19" s="97" t="str">
        <f>IF(ISERROR(VLOOKUP(AH19,DATE!$P$10:$AI$99,$AL$6+2,FALSE)),"",VLOOKUP(AH19,DATE!$P$10:$AI$99,$AL$6+2,FALSE))</f>
        <v/>
      </c>
    </row>
    <row r="20" spans="1:40" s="104" customFormat="1" ht="19.5" customHeight="1" x14ac:dyDescent="0.4">
      <c r="A20" s="118">
        <v>7</v>
      </c>
      <c r="B20" s="244"/>
      <c r="C20" s="244"/>
      <c r="D20" s="244"/>
      <c r="E20" s="244"/>
      <c r="F20" s="245"/>
      <c r="G20" s="246"/>
      <c r="H20" s="246"/>
      <c r="I20" s="245"/>
      <c r="J20" s="247"/>
      <c r="K20" s="247"/>
      <c r="L20" s="247"/>
      <c r="M20" s="247"/>
      <c r="N20" s="248"/>
      <c r="O20" s="249"/>
      <c r="P20" s="122"/>
      <c r="Q20" s="162" t="str">
        <f>IF(AH20="","",VLOOKUP(AH20,DATE!$P$10:$S$99,2,FALSE))</f>
        <v/>
      </c>
      <c r="R20" s="126"/>
      <c r="S20" s="166" t="str">
        <f>IF(AH20="","",VLOOKUP(AH20,DATE!$P$10:$S$99,3,FALSE))</f>
        <v/>
      </c>
      <c r="T20" s="126"/>
      <c r="U20" s="170" t="str">
        <f>IF(AH20="","",VLOOKUP(AH20,DATE!$P$10:$S$99,4,FALSE))</f>
        <v/>
      </c>
      <c r="V20" s="126"/>
      <c r="X20" s="105"/>
      <c r="Y20" s="105">
        <f t="shared" si="0"/>
        <v>0</v>
      </c>
      <c r="Z20" s="105">
        <f t="shared" si="1"/>
        <v>0</v>
      </c>
      <c r="AA20" s="105">
        <f t="shared" si="2"/>
        <v>0</v>
      </c>
      <c r="AB20" s="105">
        <f t="shared" si="3"/>
        <v>0</v>
      </c>
      <c r="AC20" s="105">
        <f t="shared" si="4"/>
        <v>0</v>
      </c>
      <c r="AD20" s="105">
        <f t="shared" si="5"/>
        <v>0</v>
      </c>
      <c r="AE20" s="105">
        <f t="shared" si="7"/>
        <v>0</v>
      </c>
      <c r="AF20" s="73" t="str">
        <f>IF(ISERROR(VLOOKUP(AE20,DATE!$B$10:$C$17,2,FALSE)),"",VLOOKUP(AE20,DATE!$B$10:$C$17,2,FALSE))</f>
        <v/>
      </c>
      <c r="AG20" s="105"/>
      <c r="AH20" s="105" t="str">
        <f t="shared" si="6"/>
        <v/>
      </c>
      <c r="AI20" s="97" t="str">
        <f>IF(ISERROR(VLOOKUP(AE20,DATE!$B$11:$D$17,3,FALSE)),"",VLOOKUP(AE20,DATE!$B$11:$D$17,3,FALSE))</f>
        <v/>
      </c>
      <c r="AK20" s="97" t="str">
        <f>IF(ISERROR(VLOOKUP(AH20,DATE!$P$10:$AI$99,$AK$6,FALSE)),"",VLOOKUP(AH20,DATE!$P$10:$AI$99,$AK$6,FALSE))</f>
        <v/>
      </c>
      <c r="AL20" s="97" t="str">
        <f>IF(ISERROR(VLOOKUP(AH20,DATE!$P$10:$AI$99,$AL$6,FALSE)),"",VLOOKUP(AH20,DATE!$P$10:$AI$99,$AL$6,FALSE))</f>
        <v/>
      </c>
      <c r="AM20" s="97" t="str">
        <f>IF(ISERROR(VLOOKUP(AH20,DATE!$P$10:$AI$99,$AL$6+1,FALSE)),"",VLOOKUP(AH20,DATE!$P$10:$AI$99,$AL$6+1,FALSE))</f>
        <v/>
      </c>
      <c r="AN20" s="97" t="str">
        <f>IF(ISERROR(VLOOKUP(AH20,DATE!$P$10:$AI$99,$AL$6+2,FALSE)),"",VLOOKUP(AH20,DATE!$P$10:$AI$99,$AL$6+2,FALSE))</f>
        <v/>
      </c>
    </row>
    <row r="21" spans="1:40" s="104" customFormat="1" ht="19.5" customHeight="1" x14ac:dyDescent="0.4">
      <c r="A21" s="118">
        <v>8</v>
      </c>
      <c r="B21" s="244"/>
      <c r="C21" s="244"/>
      <c r="D21" s="244"/>
      <c r="E21" s="244"/>
      <c r="F21" s="245"/>
      <c r="G21" s="246"/>
      <c r="H21" s="246"/>
      <c r="I21" s="245"/>
      <c r="J21" s="247"/>
      <c r="K21" s="247"/>
      <c r="L21" s="247"/>
      <c r="M21" s="247"/>
      <c r="N21" s="248"/>
      <c r="O21" s="249"/>
      <c r="P21" s="122"/>
      <c r="Q21" s="162" t="str">
        <f>IF(AH21="","",VLOOKUP(AH21,DATE!$P$10:$S$99,2,FALSE))</f>
        <v/>
      </c>
      <c r="R21" s="126"/>
      <c r="S21" s="166" t="str">
        <f>IF(AH21="","",VLOOKUP(AH21,DATE!$P$10:$S$99,3,FALSE))</f>
        <v/>
      </c>
      <c r="T21" s="126"/>
      <c r="U21" s="170" t="str">
        <f>IF(AH21="","",VLOOKUP(AH21,DATE!$P$10:$S$99,4,FALSE))</f>
        <v/>
      </c>
      <c r="V21" s="126"/>
      <c r="X21" s="105"/>
      <c r="Y21" s="105">
        <f t="shared" si="0"/>
        <v>0</v>
      </c>
      <c r="Z21" s="105">
        <f t="shared" si="1"/>
        <v>0</v>
      </c>
      <c r="AA21" s="105">
        <f t="shared" si="2"/>
        <v>0</v>
      </c>
      <c r="AB21" s="105">
        <f t="shared" si="3"/>
        <v>0</v>
      </c>
      <c r="AC21" s="105">
        <f t="shared" si="4"/>
        <v>0</v>
      </c>
      <c r="AD21" s="105">
        <f t="shared" si="5"/>
        <v>0</v>
      </c>
      <c r="AE21" s="105">
        <f t="shared" si="7"/>
        <v>0</v>
      </c>
      <c r="AF21" s="73" t="str">
        <f>IF(ISERROR(VLOOKUP(AE21,DATE!$B$10:$C$17,2,FALSE)),"",VLOOKUP(AE21,DATE!$B$10:$C$17,2,FALSE))</f>
        <v/>
      </c>
      <c r="AG21" s="105"/>
      <c r="AH21" s="105" t="str">
        <f t="shared" si="6"/>
        <v/>
      </c>
      <c r="AI21" s="97" t="str">
        <f>IF(ISERROR(VLOOKUP(AE21,DATE!$B$11:$D$17,3,FALSE)),"",VLOOKUP(AE21,DATE!$B$11:$D$17,3,FALSE))</f>
        <v/>
      </c>
      <c r="AK21" s="97" t="str">
        <f>IF(ISERROR(VLOOKUP(AH21,DATE!$P$10:$AI$99,$AK$6,FALSE)),"",VLOOKUP(AH21,DATE!$P$10:$AI$99,$AK$6,FALSE))</f>
        <v/>
      </c>
      <c r="AL21" s="97" t="str">
        <f>IF(ISERROR(VLOOKUP(AH21,DATE!$P$10:$AI$99,$AL$6,FALSE)),"",VLOOKUP(AH21,DATE!$P$10:$AI$99,$AL$6,FALSE))</f>
        <v/>
      </c>
      <c r="AM21" s="97" t="str">
        <f>IF(ISERROR(VLOOKUP(AH21,DATE!$P$10:$AI$99,$AL$6+1,FALSE)),"",VLOOKUP(AH21,DATE!$P$10:$AI$99,$AL$6+1,FALSE))</f>
        <v/>
      </c>
      <c r="AN21" s="97" t="str">
        <f>IF(ISERROR(VLOOKUP(AH21,DATE!$P$10:$AI$99,$AL$6+2,FALSE)),"",VLOOKUP(AH21,DATE!$P$10:$AI$99,$AL$6+2,FALSE))</f>
        <v/>
      </c>
    </row>
    <row r="22" spans="1:40" s="104" customFormat="1" ht="19.5" customHeight="1" x14ac:dyDescent="0.4">
      <c r="A22" s="118">
        <v>9</v>
      </c>
      <c r="B22" s="244"/>
      <c r="C22" s="244"/>
      <c r="D22" s="244"/>
      <c r="E22" s="244"/>
      <c r="F22" s="245"/>
      <c r="G22" s="246"/>
      <c r="H22" s="246"/>
      <c r="I22" s="245"/>
      <c r="J22" s="247"/>
      <c r="K22" s="247"/>
      <c r="L22" s="247"/>
      <c r="M22" s="247"/>
      <c r="N22" s="248"/>
      <c r="O22" s="249"/>
      <c r="P22" s="122"/>
      <c r="Q22" s="162" t="str">
        <f>IF(AH22="","",VLOOKUP(AH22,DATE!$P$10:$S$99,2,FALSE))</f>
        <v/>
      </c>
      <c r="R22" s="126"/>
      <c r="S22" s="166" t="str">
        <f>IF(AH22="","",VLOOKUP(AH22,DATE!$P$10:$S$99,3,FALSE))</f>
        <v/>
      </c>
      <c r="T22" s="126"/>
      <c r="U22" s="170" t="str">
        <f>IF(AH22="","",VLOOKUP(AH22,DATE!$P$10:$S$99,4,FALSE))</f>
        <v/>
      </c>
      <c r="V22" s="126"/>
      <c r="X22" s="105"/>
      <c r="Y22" s="105">
        <f t="shared" si="0"/>
        <v>0</v>
      </c>
      <c r="Z22" s="105">
        <f t="shared" si="1"/>
        <v>0</v>
      </c>
      <c r="AA22" s="105">
        <f t="shared" si="2"/>
        <v>0</v>
      </c>
      <c r="AB22" s="105">
        <f t="shared" si="3"/>
        <v>0</v>
      </c>
      <c r="AC22" s="105">
        <f t="shared" si="4"/>
        <v>0</v>
      </c>
      <c r="AD22" s="105">
        <f t="shared" si="5"/>
        <v>0</v>
      </c>
      <c r="AE22" s="105">
        <f t="shared" si="7"/>
        <v>0</v>
      </c>
      <c r="AF22" s="73" t="str">
        <f>IF(ISERROR(VLOOKUP(AE22,DATE!$B$10:$C$17,2,FALSE)),"",VLOOKUP(AE22,DATE!$B$10:$C$17,2,FALSE))</f>
        <v/>
      </c>
      <c r="AG22" s="105"/>
      <c r="AH22" s="105" t="str">
        <f t="shared" si="6"/>
        <v/>
      </c>
      <c r="AI22" s="97" t="str">
        <f>IF(ISERROR(VLOOKUP(AE22,DATE!$B$11:$D$17,3,FALSE)),"",VLOOKUP(AE22,DATE!$B$11:$D$17,3,FALSE))</f>
        <v/>
      </c>
      <c r="AK22" s="97" t="str">
        <f>IF(ISERROR(VLOOKUP(AH22,DATE!$P$10:$AI$99,$AK$6,FALSE)),"",VLOOKUP(AH22,DATE!$P$10:$AI$99,$AK$6,FALSE))</f>
        <v/>
      </c>
      <c r="AL22" s="97" t="str">
        <f>IF(ISERROR(VLOOKUP(AH22,DATE!$P$10:$AI$99,$AL$6,FALSE)),"",VLOOKUP(AH22,DATE!$P$10:$AI$99,$AL$6,FALSE))</f>
        <v/>
      </c>
      <c r="AM22" s="97" t="str">
        <f>IF(ISERROR(VLOOKUP(AH22,DATE!$P$10:$AI$99,$AL$6+1,FALSE)),"",VLOOKUP(AH22,DATE!$P$10:$AI$99,$AL$6+1,FALSE))</f>
        <v/>
      </c>
      <c r="AN22" s="97" t="str">
        <f>IF(ISERROR(VLOOKUP(AH22,DATE!$P$10:$AI$99,$AL$6+2,FALSE)),"",VLOOKUP(AH22,DATE!$P$10:$AI$99,$AL$6+2,FALSE))</f>
        <v/>
      </c>
    </row>
    <row r="23" spans="1:40" s="104" customFormat="1" ht="19.5" customHeight="1" x14ac:dyDescent="0.4">
      <c r="A23" s="119">
        <v>10</v>
      </c>
      <c r="B23" s="250"/>
      <c r="C23" s="250"/>
      <c r="D23" s="250"/>
      <c r="E23" s="250"/>
      <c r="F23" s="251"/>
      <c r="G23" s="252"/>
      <c r="H23" s="252"/>
      <c r="I23" s="251"/>
      <c r="J23" s="253"/>
      <c r="K23" s="253"/>
      <c r="L23" s="253"/>
      <c r="M23" s="253"/>
      <c r="N23" s="254"/>
      <c r="O23" s="255"/>
      <c r="P23" s="123"/>
      <c r="Q23" s="163" t="str">
        <f>IF(AH23="","",VLOOKUP(AH23,DATE!$P$10:$S$99,2,FALSE))</f>
        <v/>
      </c>
      <c r="R23" s="127"/>
      <c r="S23" s="167" t="str">
        <f>IF(AH23="","",VLOOKUP(AH23,DATE!$P$10:$S$99,3,FALSE))</f>
        <v/>
      </c>
      <c r="T23" s="127"/>
      <c r="U23" s="171" t="str">
        <f>IF(AH23="","",VLOOKUP(AH23,DATE!$P$10:$S$99,4,FALSE))</f>
        <v/>
      </c>
      <c r="V23" s="127"/>
      <c r="X23" s="106"/>
      <c r="Y23" s="105">
        <f t="shared" ref="Y23:Y34" si="8">IF(OR(H23="一般",H23="大学"),1,0)</f>
        <v>0</v>
      </c>
      <c r="Z23" s="105">
        <f t="shared" ref="Z23:Z34" si="9">IF(H23="高校",1,0)</f>
        <v>0</v>
      </c>
      <c r="AA23" s="105">
        <f t="shared" ref="AA23:AA34" si="10">IF(H23="中学",IF(J23=1,0,1),0)</f>
        <v>0</v>
      </c>
      <c r="AB23" s="105">
        <f t="shared" ref="AB23:AB34" si="11">IF(H23="中学",IF(J23=1,1,0),0)</f>
        <v>0</v>
      </c>
      <c r="AC23" s="105">
        <f t="shared" ref="AC23:AC34" si="12">IF(H23="小学",IF(J23&gt;=5,1,0),0)</f>
        <v>0</v>
      </c>
      <c r="AD23" s="105">
        <f t="shared" ref="AD23:AD34" si="13">IF(H23="小学",IF(J23&lt;=4,1,0),0)</f>
        <v>0</v>
      </c>
      <c r="AE23" s="105">
        <f t="shared" ref="AE23:AE34" si="14">Y23+Z23*3+AA23*4+AB23*5+AC23*6+AD23*7</f>
        <v>0</v>
      </c>
      <c r="AF23" s="73" t="str">
        <f>IF(ISERROR(VLOOKUP(AE23,DATE!$B$10:$C$17,2,FALSE)),"",VLOOKUP(AE23,DATE!$B$10:$C$17,2,FALSE))</f>
        <v/>
      </c>
      <c r="AG23" s="105"/>
      <c r="AH23" s="105" t="str">
        <f t="shared" ref="AH23:AH34" si="15">IF(OR(I23="",AF23="",P23=""),"",I23&amp;AF23&amp;P23)</f>
        <v/>
      </c>
      <c r="AI23" s="97" t="str">
        <f>IF(ISERROR(VLOOKUP(AE23,DATE!$B$11:$D$17,3,FALSE)),"",VLOOKUP(AE23,DATE!$B$11:$D$17,3,FALSE))</f>
        <v/>
      </c>
      <c r="AK23" s="97" t="str">
        <f>IF(ISERROR(VLOOKUP(AH23,DATE!$P$10:$AI$99,$AK$6,FALSE)),"",VLOOKUP(AH23,DATE!$P$10:$AI$99,$AK$6,FALSE))</f>
        <v/>
      </c>
      <c r="AL23" s="97" t="str">
        <f>IF(ISERROR(VLOOKUP(AH23,DATE!$P$10:$AI$99,$AL$6,FALSE)),"",VLOOKUP(AH23,DATE!$P$10:$AI$99,$AL$6,FALSE))</f>
        <v/>
      </c>
      <c r="AM23" s="97" t="str">
        <f>IF(ISERROR(VLOOKUP(AH23,DATE!$P$10:$AI$99,$AL$6+1,FALSE)),"",VLOOKUP(AH23,DATE!$P$10:$AI$99,$AL$6+1,FALSE))</f>
        <v/>
      </c>
      <c r="AN23" s="97" t="str">
        <f>IF(ISERROR(VLOOKUP(AH23,DATE!$P$10:$AI$99,$AL$6+2,FALSE)),"",VLOOKUP(AH23,DATE!$P$10:$AI$99,$AL$6+2,FALSE))</f>
        <v/>
      </c>
    </row>
    <row r="24" spans="1:40" ht="18.75" x14ac:dyDescent="0.4">
      <c r="A24" s="117">
        <v>11</v>
      </c>
      <c r="B24" s="238"/>
      <c r="C24" s="238"/>
      <c r="D24" s="238"/>
      <c r="E24" s="238"/>
      <c r="F24" s="239"/>
      <c r="G24" s="240"/>
      <c r="H24" s="240"/>
      <c r="I24" s="239"/>
      <c r="J24" s="241"/>
      <c r="K24" s="241"/>
      <c r="L24" s="241"/>
      <c r="M24" s="241"/>
      <c r="N24" s="242"/>
      <c r="O24" s="243"/>
      <c r="P24" s="121"/>
      <c r="Q24" s="161" t="str">
        <f>IF(AH24="","",VLOOKUP(AH24,DATE!$P$10:$S$99,2,FALSE))</f>
        <v/>
      </c>
      <c r="R24" s="125"/>
      <c r="S24" s="165" t="str">
        <f>IF(AH24="","",VLOOKUP(AH24,DATE!$P$10:$S$99,3,FALSE))</f>
        <v/>
      </c>
      <c r="T24" s="125"/>
      <c r="U24" s="169" t="str">
        <f>IF(AH24="","",VLOOKUP(AH24,DATE!$P$10:$S$99,4,FALSE))</f>
        <v/>
      </c>
      <c r="V24" s="125"/>
      <c r="Y24" s="105">
        <f t="shared" si="8"/>
        <v>0</v>
      </c>
      <c r="Z24" s="105">
        <f t="shared" si="9"/>
        <v>0</v>
      </c>
      <c r="AA24" s="105">
        <f t="shared" si="10"/>
        <v>0</v>
      </c>
      <c r="AB24" s="105">
        <f t="shared" si="11"/>
        <v>0</v>
      </c>
      <c r="AC24" s="105">
        <f t="shared" si="12"/>
        <v>0</v>
      </c>
      <c r="AD24" s="105">
        <f t="shared" si="13"/>
        <v>0</v>
      </c>
      <c r="AE24" s="105">
        <f t="shared" si="14"/>
        <v>0</v>
      </c>
      <c r="AF24" s="73" t="str">
        <f>IF(ISERROR(VLOOKUP(AE24,DATE!$B$10:$C$17,2,FALSE)),"",VLOOKUP(AE24,DATE!$B$10:$C$17,2,FALSE))</f>
        <v/>
      </c>
      <c r="AG24" s="105"/>
      <c r="AH24" s="105" t="str">
        <f t="shared" si="15"/>
        <v/>
      </c>
      <c r="AI24" s="97" t="str">
        <f>IF(ISERROR(VLOOKUP(AE24,DATE!$B$11:$D$17,3,FALSE)),"",VLOOKUP(AE24,DATE!$B$11:$D$17,3,FALSE))</f>
        <v/>
      </c>
      <c r="AK24" s="97" t="str">
        <f>IF(ISERROR(VLOOKUP(AH24,DATE!$P$10:$AI$99,$AK$6,FALSE)),"",VLOOKUP(AH24,DATE!$P$10:$AI$99,$AK$6,FALSE))</f>
        <v/>
      </c>
      <c r="AL24" s="97" t="str">
        <f>IF(ISERROR(VLOOKUP(AH24,DATE!$P$10:$AI$99,$AL$6,FALSE)),"",VLOOKUP(AH24,DATE!$P$10:$AI$99,$AL$6,FALSE))</f>
        <v/>
      </c>
      <c r="AM24" s="97" t="str">
        <f>IF(ISERROR(VLOOKUP(AH24,DATE!$P$10:$AI$99,$AL$6+1,FALSE)),"",VLOOKUP(AH24,DATE!$P$10:$AI$99,$AL$6+1,FALSE))</f>
        <v/>
      </c>
      <c r="AN24" s="97" t="str">
        <f>IF(ISERROR(VLOOKUP(AH24,DATE!$P$10:$AI$99,$AL$6+2,FALSE)),"",VLOOKUP(AH24,DATE!$P$10:$AI$99,$AL$6+2,FALSE))</f>
        <v/>
      </c>
    </row>
    <row r="25" spans="1:40" ht="18.75" x14ac:dyDescent="0.4">
      <c r="A25" s="118">
        <v>12</v>
      </c>
      <c r="B25" s="244"/>
      <c r="C25" s="244"/>
      <c r="D25" s="244"/>
      <c r="E25" s="244"/>
      <c r="F25" s="245"/>
      <c r="G25" s="246"/>
      <c r="H25" s="246"/>
      <c r="I25" s="245"/>
      <c r="J25" s="247"/>
      <c r="K25" s="247"/>
      <c r="L25" s="247"/>
      <c r="M25" s="247"/>
      <c r="N25" s="248"/>
      <c r="O25" s="249"/>
      <c r="P25" s="122"/>
      <c r="Q25" s="162" t="str">
        <f>IF(AH25="","",VLOOKUP(AH25,DATE!$P$10:$S$99,2,FALSE))</f>
        <v/>
      </c>
      <c r="R25" s="126"/>
      <c r="S25" s="166" t="str">
        <f>IF(AH25="","",VLOOKUP(AH25,DATE!$P$10:$S$99,3,FALSE))</f>
        <v/>
      </c>
      <c r="T25" s="126"/>
      <c r="U25" s="170" t="str">
        <f>IF(AH25="","",VLOOKUP(AH25,DATE!$P$10:$S$99,4,FALSE))</f>
        <v/>
      </c>
      <c r="V25" s="126"/>
      <c r="Y25" s="105">
        <f t="shared" si="8"/>
        <v>0</v>
      </c>
      <c r="Z25" s="105">
        <f t="shared" si="9"/>
        <v>0</v>
      </c>
      <c r="AA25" s="105">
        <f t="shared" si="10"/>
        <v>0</v>
      </c>
      <c r="AB25" s="105">
        <f t="shared" si="11"/>
        <v>0</v>
      </c>
      <c r="AC25" s="105">
        <f t="shared" si="12"/>
        <v>0</v>
      </c>
      <c r="AD25" s="105">
        <f t="shared" si="13"/>
        <v>0</v>
      </c>
      <c r="AE25" s="105">
        <f t="shared" si="14"/>
        <v>0</v>
      </c>
      <c r="AF25" s="73" t="str">
        <f>IF(ISERROR(VLOOKUP(AE25,DATE!$B$10:$C$17,2,FALSE)),"",VLOOKUP(AE25,DATE!$B$10:$C$17,2,FALSE))</f>
        <v/>
      </c>
      <c r="AG25" s="105"/>
      <c r="AH25" s="105" t="str">
        <f t="shared" si="15"/>
        <v/>
      </c>
      <c r="AI25" s="97" t="str">
        <f>IF(ISERROR(VLOOKUP(AE25,DATE!$B$11:$D$17,3,FALSE)),"",VLOOKUP(AE25,DATE!$B$11:$D$17,3,FALSE))</f>
        <v/>
      </c>
      <c r="AK25" s="97" t="str">
        <f>IF(ISERROR(VLOOKUP(AH25,DATE!$P$10:$AI$99,$AK$6,FALSE)),"",VLOOKUP(AH25,DATE!$P$10:$AI$99,$AK$6,FALSE))</f>
        <v/>
      </c>
      <c r="AL25" s="97" t="str">
        <f>IF(ISERROR(VLOOKUP(AH25,DATE!$P$10:$AI$99,$AL$6,FALSE)),"",VLOOKUP(AH25,DATE!$P$10:$AI$99,$AL$6,FALSE))</f>
        <v/>
      </c>
      <c r="AM25" s="97" t="str">
        <f>IF(ISERROR(VLOOKUP(AH25,DATE!$P$10:$AI$99,$AL$6+1,FALSE)),"",VLOOKUP(AH25,DATE!$P$10:$AI$99,$AL$6+1,FALSE))</f>
        <v/>
      </c>
      <c r="AN25" s="97" t="str">
        <f>IF(ISERROR(VLOOKUP(AH25,DATE!$P$10:$AI$99,$AL$6+2,FALSE)),"",VLOOKUP(AH25,DATE!$P$10:$AI$99,$AL$6+2,FALSE))</f>
        <v/>
      </c>
    </row>
    <row r="26" spans="1:40" ht="18.75" x14ac:dyDescent="0.4">
      <c r="A26" s="118">
        <v>13</v>
      </c>
      <c r="B26" s="244"/>
      <c r="C26" s="244"/>
      <c r="D26" s="244"/>
      <c r="E26" s="244"/>
      <c r="F26" s="245"/>
      <c r="G26" s="246"/>
      <c r="H26" s="246"/>
      <c r="I26" s="245"/>
      <c r="J26" s="247"/>
      <c r="K26" s="247"/>
      <c r="L26" s="247"/>
      <c r="M26" s="247"/>
      <c r="N26" s="248"/>
      <c r="O26" s="249"/>
      <c r="P26" s="122"/>
      <c r="Q26" s="162" t="str">
        <f>IF(AH26="","",VLOOKUP(AH26,DATE!$P$10:$S$99,2,FALSE))</f>
        <v/>
      </c>
      <c r="R26" s="126"/>
      <c r="S26" s="166" t="str">
        <f>IF(AH26="","",VLOOKUP(AH26,DATE!$P$10:$S$99,3,FALSE))</f>
        <v/>
      </c>
      <c r="T26" s="126"/>
      <c r="U26" s="170" t="str">
        <f>IF(AH26="","",VLOOKUP(AH26,DATE!$P$10:$S$99,4,FALSE))</f>
        <v/>
      </c>
      <c r="V26" s="126"/>
      <c r="Y26" s="105">
        <f t="shared" si="8"/>
        <v>0</v>
      </c>
      <c r="Z26" s="105">
        <f t="shared" si="9"/>
        <v>0</v>
      </c>
      <c r="AA26" s="105">
        <f t="shared" si="10"/>
        <v>0</v>
      </c>
      <c r="AB26" s="105">
        <f t="shared" si="11"/>
        <v>0</v>
      </c>
      <c r="AC26" s="105">
        <f t="shared" si="12"/>
        <v>0</v>
      </c>
      <c r="AD26" s="105">
        <f t="shared" si="13"/>
        <v>0</v>
      </c>
      <c r="AE26" s="105">
        <f t="shared" si="14"/>
        <v>0</v>
      </c>
      <c r="AF26" s="73" t="str">
        <f>IF(ISERROR(VLOOKUP(AE26,DATE!$B$10:$C$17,2,FALSE)),"",VLOOKUP(AE26,DATE!$B$10:$C$17,2,FALSE))</f>
        <v/>
      </c>
      <c r="AG26" s="105"/>
      <c r="AH26" s="105" t="str">
        <f t="shared" si="15"/>
        <v/>
      </c>
      <c r="AI26" s="97" t="str">
        <f>IF(ISERROR(VLOOKUP(AE26,DATE!$B$11:$D$17,3,FALSE)),"",VLOOKUP(AE26,DATE!$B$11:$D$17,3,FALSE))</f>
        <v/>
      </c>
      <c r="AK26" s="97" t="str">
        <f>IF(ISERROR(VLOOKUP(AH26,DATE!$P$10:$AI$99,$AK$6,FALSE)),"",VLOOKUP(AH26,DATE!$P$10:$AI$99,$AK$6,FALSE))</f>
        <v/>
      </c>
      <c r="AL26" s="97" t="str">
        <f>IF(ISERROR(VLOOKUP(AH26,DATE!$P$10:$AI$99,$AL$6,FALSE)),"",VLOOKUP(AH26,DATE!$P$10:$AI$99,$AL$6,FALSE))</f>
        <v/>
      </c>
      <c r="AM26" s="97" t="str">
        <f>IF(ISERROR(VLOOKUP(AH26,DATE!$P$10:$AI$99,$AL$6+1,FALSE)),"",VLOOKUP(AH26,DATE!$P$10:$AI$99,$AL$6+1,FALSE))</f>
        <v/>
      </c>
      <c r="AN26" s="97" t="str">
        <f>IF(ISERROR(VLOOKUP(AH26,DATE!$P$10:$AI$99,$AL$6+2,FALSE)),"",VLOOKUP(AH26,DATE!$P$10:$AI$99,$AL$6+2,FALSE))</f>
        <v/>
      </c>
    </row>
    <row r="27" spans="1:40" ht="18.75" x14ac:dyDescent="0.4">
      <c r="A27" s="118">
        <v>14</v>
      </c>
      <c r="B27" s="244"/>
      <c r="C27" s="244"/>
      <c r="D27" s="244"/>
      <c r="E27" s="244"/>
      <c r="F27" s="245"/>
      <c r="G27" s="246"/>
      <c r="H27" s="246"/>
      <c r="I27" s="245"/>
      <c r="J27" s="247"/>
      <c r="K27" s="247"/>
      <c r="L27" s="247"/>
      <c r="M27" s="247"/>
      <c r="N27" s="248"/>
      <c r="O27" s="249"/>
      <c r="P27" s="122"/>
      <c r="Q27" s="162" t="str">
        <f>IF(AH27="","",VLOOKUP(AH27,DATE!$P$10:$S$99,2,FALSE))</f>
        <v/>
      </c>
      <c r="R27" s="126"/>
      <c r="S27" s="166" t="str">
        <f>IF(AH27="","",VLOOKUP(AH27,DATE!$P$10:$S$99,3,FALSE))</f>
        <v/>
      </c>
      <c r="T27" s="126"/>
      <c r="U27" s="170" t="str">
        <f>IF(AH27="","",VLOOKUP(AH27,DATE!$P$10:$S$99,4,FALSE))</f>
        <v/>
      </c>
      <c r="V27" s="126"/>
      <c r="Y27" s="105">
        <f t="shared" si="8"/>
        <v>0</v>
      </c>
      <c r="Z27" s="105">
        <f t="shared" si="9"/>
        <v>0</v>
      </c>
      <c r="AA27" s="105">
        <f t="shared" si="10"/>
        <v>0</v>
      </c>
      <c r="AB27" s="105">
        <f t="shared" si="11"/>
        <v>0</v>
      </c>
      <c r="AC27" s="105">
        <f t="shared" si="12"/>
        <v>0</v>
      </c>
      <c r="AD27" s="105">
        <f t="shared" si="13"/>
        <v>0</v>
      </c>
      <c r="AE27" s="105">
        <f t="shared" si="14"/>
        <v>0</v>
      </c>
      <c r="AF27" s="73" t="str">
        <f>IF(ISERROR(VLOOKUP(AE27,DATE!$B$10:$C$17,2,FALSE)),"",VLOOKUP(AE27,DATE!$B$10:$C$17,2,FALSE))</f>
        <v/>
      </c>
      <c r="AG27" s="105"/>
      <c r="AH27" s="105" t="str">
        <f t="shared" si="15"/>
        <v/>
      </c>
      <c r="AI27" s="97" t="str">
        <f>IF(ISERROR(VLOOKUP(AE27,DATE!$B$11:$D$17,3,FALSE)),"",VLOOKUP(AE27,DATE!$B$11:$D$17,3,FALSE))</f>
        <v/>
      </c>
      <c r="AK27" s="97" t="str">
        <f>IF(ISERROR(VLOOKUP(AH27,DATE!$P$10:$AI$99,$AK$6,FALSE)),"",VLOOKUP(AH27,DATE!$P$10:$AI$99,$AK$6,FALSE))</f>
        <v/>
      </c>
      <c r="AL27" s="97" t="str">
        <f>IF(ISERROR(VLOOKUP(AH27,DATE!$P$10:$AI$99,$AL$6,FALSE)),"",VLOOKUP(AH27,DATE!$P$10:$AI$99,$AL$6,FALSE))</f>
        <v/>
      </c>
      <c r="AM27" s="97" t="str">
        <f>IF(ISERROR(VLOOKUP(AH27,DATE!$P$10:$AI$99,$AL$6+1,FALSE)),"",VLOOKUP(AH27,DATE!$P$10:$AI$99,$AL$6+1,FALSE))</f>
        <v/>
      </c>
      <c r="AN27" s="97" t="str">
        <f>IF(ISERROR(VLOOKUP(AH27,DATE!$P$10:$AI$99,$AL$6+2,FALSE)),"",VLOOKUP(AH27,DATE!$P$10:$AI$99,$AL$6+2,FALSE))</f>
        <v/>
      </c>
    </row>
    <row r="28" spans="1:40" ht="18.75" x14ac:dyDescent="0.4">
      <c r="A28" s="119">
        <v>15</v>
      </c>
      <c r="B28" s="250"/>
      <c r="C28" s="250"/>
      <c r="D28" s="250"/>
      <c r="E28" s="250"/>
      <c r="F28" s="251"/>
      <c r="G28" s="252"/>
      <c r="H28" s="252"/>
      <c r="I28" s="251"/>
      <c r="J28" s="253"/>
      <c r="K28" s="253"/>
      <c r="L28" s="253"/>
      <c r="M28" s="253"/>
      <c r="N28" s="254"/>
      <c r="O28" s="255"/>
      <c r="P28" s="123"/>
      <c r="Q28" s="163" t="str">
        <f>IF(AH28="","",VLOOKUP(AH28,DATE!$P$10:$S$99,2,FALSE))</f>
        <v/>
      </c>
      <c r="R28" s="127"/>
      <c r="S28" s="167" t="str">
        <f>IF(AH28="","",VLOOKUP(AH28,DATE!$P$10:$S$99,3,FALSE))</f>
        <v/>
      </c>
      <c r="T28" s="127"/>
      <c r="U28" s="171" t="str">
        <f>IF(AH28="","",VLOOKUP(AH28,DATE!$P$10:$S$99,4,FALSE))</f>
        <v/>
      </c>
      <c r="V28" s="127"/>
      <c r="Y28" s="105">
        <f t="shared" si="8"/>
        <v>0</v>
      </c>
      <c r="Z28" s="105">
        <f t="shared" si="9"/>
        <v>0</v>
      </c>
      <c r="AA28" s="105">
        <f t="shared" si="10"/>
        <v>0</v>
      </c>
      <c r="AB28" s="105">
        <f t="shared" si="11"/>
        <v>0</v>
      </c>
      <c r="AC28" s="105">
        <f t="shared" si="12"/>
        <v>0</v>
      </c>
      <c r="AD28" s="105">
        <f t="shared" si="13"/>
        <v>0</v>
      </c>
      <c r="AE28" s="105">
        <f t="shared" si="14"/>
        <v>0</v>
      </c>
      <c r="AF28" s="73" t="str">
        <f>IF(ISERROR(VLOOKUP(AE28,DATE!$B$10:$C$17,2,FALSE)),"",VLOOKUP(AE28,DATE!$B$10:$C$17,2,FALSE))</f>
        <v/>
      </c>
      <c r="AG28" s="105"/>
      <c r="AH28" s="105" t="str">
        <f t="shared" si="15"/>
        <v/>
      </c>
      <c r="AI28" s="97" t="str">
        <f>IF(ISERROR(VLOOKUP(AE28,DATE!$B$11:$D$17,3,FALSE)),"",VLOOKUP(AE28,DATE!$B$11:$D$17,3,FALSE))</f>
        <v/>
      </c>
      <c r="AK28" s="97" t="str">
        <f>IF(ISERROR(VLOOKUP(AH28,DATE!$P$10:$AI$99,$AK$6,FALSE)),"",VLOOKUP(AH28,DATE!$P$10:$AI$99,$AK$6,FALSE))</f>
        <v/>
      </c>
      <c r="AL28" s="97" t="str">
        <f>IF(ISERROR(VLOOKUP(AH28,DATE!$P$10:$AI$99,$AL$6,FALSE)),"",VLOOKUP(AH28,DATE!$P$10:$AI$99,$AL$6,FALSE))</f>
        <v/>
      </c>
      <c r="AM28" s="97" t="str">
        <f>IF(ISERROR(VLOOKUP(AH28,DATE!$P$10:$AI$99,$AL$6+1,FALSE)),"",VLOOKUP(AH28,DATE!$P$10:$AI$99,$AL$6+1,FALSE))</f>
        <v/>
      </c>
      <c r="AN28" s="97" t="str">
        <f>IF(ISERROR(VLOOKUP(AH28,DATE!$P$10:$AI$99,$AL$6+2,FALSE)),"",VLOOKUP(AH28,DATE!$P$10:$AI$99,$AL$6+2,FALSE))</f>
        <v/>
      </c>
    </row>
    <row r="29" spans="1:40" ht="18.75" x14ac:dyDescent="0.4">
      <c r="A29" s="118">
        <v>16</v>
      </c>
      <c r="B29" s="244"/>
      <c r="C29" s="256"/>
      <c r="D29" s="244"/>
      <c r="E29" s="244"/>
      <c r="F29" s="245"/>
      <c r="G29" s="246"/>
      <c r="H29" s="246"/>
      <c r="I29" s="245"/>
      <c r="J29" s="247"/>
      <c r="K29" s="247"/>
      <c r="L29" s="247"/>
      <c r="M29" s="247"/>
      <c r="N29" s="242"/>
      <c r="O29" s="243"/>
      <c r="P29" s="121"/>
      <c r="Q29" s="164" t="str">
        <f>IF(AH29="","",VLOOKUP(AH29,DATE!$P$10:$S$99,2,FALSE))</f>
        <v/>
      </c>
      <c r="R29" s="125"/>
      <c r="S29" s="168" t="str">
        <f>IF(AH29="","",VLOOKUP(AH29,DATE!$P$10:$S$99,3,FALSE))</f>
        <v/>
      </c>
      <c r="T29" s="125"/>
      <c r="U29" s="172" t="str">
        <f>IF(AH29="","",VLOOKUP(AH29,DATE!$P$10:$S$99,4,FALSE))</f>
        <v/>
      </c>
      <c r="V29" s="125"/>
      <c r="Y29" s="105">
        <f t="shared" si="8"/>
        <v>0</v>
      </c>
      <c r="Z29" s="105">
        <f t="shared" si="9"/>
        <v>0</v>
      </c>
      <c r="AA29" s="105">
        <f t="shared" si="10"/>
        <v>0</v>
      </c>
      <c r="AB29" s="105">
        <f t="shared" si="11"/>
        <v>0</v>
      </c>
      <c r="AC29" s="105">
        <f t="shared" si="12"/>
        <v>0</v>
      </c>
      <c r="AD29" s="105">
        <f t="shared" si="13"/>
        <v>0</v>
      </c>
      <c r="AE29" s="105">
        <f t="shared" si="14"/>
        <v>0</v>
      </c>
      <c r="AF29" s="73" t="str">
        <f>IF(ISERROR(VLOOKUP(AE29,DATE!$B$10:$C$17,2,FALSE)),"",VLOOKUP(AE29,DATE!$B$10:$C$17,2,FALSE))</f>
        <v/>
      </c>
      <c r="AG29" s="105"/>
      <c r="AH29" s="105" t="str">
        <f t="shared" si="15"/>
        <v/>
      </c>
      <c r="AI29" s="97" t="str">
        <f>IF(ISERROR(VLOOKUP(AE29,DATE!$B$11:$D$17,3,FALSE)),"",VLOOKUP(AE29,DATE!$B$11:$D$17,3,FALSE))</f>
        <v/>
      </c>
      <c r="AK29" s="97" t="str">
        <f>IF(ISERROR(VLOOKUP(AH29,DATE!$P$10:$AI$99,$AK$6,FALSE)),"",VLOOKUP(AH29,DATE!$P$10:$AI$99,$AK$6,FALSE))</f>
        <v/>
      </c>
      <c r="AL29" s="97" t="str">
        <f>IF(ISERROR(VLOOKUP(AH29,DATE!$P$10:$AI$99,$AL$6,FALSE)),"",VLOOKUP(AH29,DATE!$P$10:$AI$99,$AL$6,FALSE))</f>
        <v/>
      </c>
      <c r="AM29" s="97" t="str">
        <f>IF(ISERROR(VLOOKUP(AH29,DATE!$P$10:$AI$99,$AL$6+1,FALSE)),"",VLOOKUP(AH29,DATE!$P$10:$AI$99,$AL$6+1,FALSE))</f>
        <v/>
      </c>
      <c r="AN29" s="97" t="str">
        <f>IF(ISERROR(VLOOKUP(AH29,DATE!$P$10:$AI$99,$AL$6+2,FALSE)),"",VLOOKUP(AH29,DATE!$P$10:$AI$99,$AL$6+2,FALSE))</f>
        <v/>
      </c>
    </row>
    <row r="30" spans="1:40" ht="18.75" x14ac:dyDescent="0.4">
      <c r="A30" s="118">
        <v>17</v>
      </c>
      <c r="B30" s="244"/>
      <c r="C30" s="244"/>
      <c r="D30" s="244"/>
      <c r="E30" s="244"/>
      <c r="F30" s="245"/>
      <c r="G30" s="246"/>
      <c r="H30" s="246"/>
      <c r="I30" s="245"/>
      <c r="J30" s="247"/>
      <c r="K30" s="247"/>
      <c r="L30" s="247"/>
      <c r="M30" s="247"/>
      <c r="N30" s="248"/>
      <c r="O30" s="249"/>
      <c r="P30" s="122"/>
      <c r="Q30" s="162" t="str">
        <f>IF(AH30="","",VLOOKUP(AH30,DATE!$P$10:$S$99,2,FALSE))</f>
        <v/>
      </c>
      <c r="R30" s="126"/>
      <c r="S30" s="166" t="str">
        <f>IF(AH30="","",VLOOKUP(AH30,DATE!$P$10:$S$99,3,FALSE))</f>
        <v/>
      </c>
      <c r="T30" s="126"/>
      <c r="U30" s="170" t="str">
        <f>IF(AH30="","",VLOOKUP(AH30,DATE!$P$10:$S$99,4,FALSE))</f>
        <v/>
      </c>
      <c r="V30" s="126"/>
      <c r="Y30" s="105">
        <f t="shared" si="8"/>
        <v>0</v>
      </c>
      <c r="Z30" s="105">
        <f t="shared" si="9"/>
        <v>0</v>
      </c>
      <c r="AA30" s="105">
        <f t="shared" si="10"/>
        <v>0</v>
      </c>
      <c r="AB30" s="105">
        <f t="shared" si="11"/>
        <v>0</v>
      </c>
      <c r="AC30" s="105">
        <f t="shared" si="12"/>
        <v>0</v>
      </c>
      <c r="AD30" s="105">
        <f t="shared" si="13"/>
        <v>0</v>
      </c>
      <c r="AE30" s="105">
        <f t="shared" si="14"/>
        <v>0</v>
      </c>
      <c r="AF30" s="73" t="str">
        <f>IF(ISERROR(VLOOKUP(AE30,DATE!$B$10:$C$17,2,FALSE)),"",VLOOKUP(AE30,DATE!$B$10:$C$17,2,FALSE))</f>
        <v/>
      </c>
      <c r="AG30" s="105"/>
      <c r="AH30" s="105" t="str">
        <f t="shared" si="15"/>
        <v/>
      </c>
      <c r="AI30" s="97" t="str">
        <f>IF(ISERROR(VLOOKUP(AE30,DATE!$B$11:$D$17,3,FALSE)),"",VLOOKUP(AE30,DATE!$B$11:$D$17,3,FALSE))</f>
        <v/>
      </c>
      <c r="AK30" s="97" t="str">
        <f>IF(ISERROR(VLOOKUP(AH30,DATE!$P$10:$AI$99,$AK$6,FALSE)),"",VLOOKUP(AH30,DATE!$P$10:$AI$99,$AK$6,FALSE))</f>
        <v/>
      </c>
      <c r="AL30" s="97" t="str">
        <f>IF(ISERROR(VLOOKUP(AH30,DATE!$P$10:$AI$99,$AL$6,FALSE)),"",VLOOKUP(AH30,DATE!$P$10:$AI$99,$AL$6,FALSE))</f>
        <v/>
      </c>
      <c r="AM30" s="97" t="str">
        <f>IF(ISERROR(VLOOKUP(AH30,DATE!$P$10:$AI$99,$AL$6+1,FALSE)),"",VLOOKUP(AH30,DATE!$P$10:$AI$99,$AL$6+1,FALSE))</f>
        <v/>
      </c>
      <c r="AN30" s="97" t="str">
        <f>IF(ISERROR(VLOOKUP(AH30,DATE!$P$10:$AI$99,$AL$6+2,FALSE)),"",VLOOKUP(AH30,DATE!$P$10:$AI$99,$AL$6+2,FALSE))</f>
        <v/>
      </c>
    </row>
    <row r="31" spans="1:40" ht="18.75" x14ac:dyDescent="0.4">
      <c r="A31" s="118">
        <v>18</v>
      </c>
      <c r="B31" s="244"/>
      <c r="C31" s="244"/>
      <c r="D31" s="244"/>
      <c r="E31" s="244"/>
      <c r="F31" s="245"/>
      <c r="G31" s="246"/>
      <c r="H31" s="246"/>
      <c r="I31" s="245"/>
      <c r="J31" s="247"/>
      <c r="K31" s="247"/>
      <c r="L31" s="247"/>
      <c r="M31" s="247"/>
      <c r="N31" s="248"/>
      <c r="O31" s="249"/>
      <c r="P31" s="122"/>
      <c r="Q31" s="162" t="str">
        <f>IF(AH31="","",VLOOKUP(AH31,DATE!$P$10:$S$99,2,FALSE))</f>
        <v/>
      </c>
      <c r="R31" s="126"/>
      <c r="S31" s="166" t="str">
        <f>IF(AH31="","",VLOOKUP(AH31,DATE!$P$10:$S$99,3,FALSE))</f>
        <v/>
      </c>
      <c r="T31" s="126"/>
      <c r="U31" s="170" t="str">
        <f>IF(AH31="","",VLOOKUP(AH31,DATE!$P$10:$S$99,4,FALSE))</f>
        <v/>
      </c>
      <c r="V31" s="126"/>
      <c r="Y31" s="105">
        <f t="shared" si="8"/>
        <v>0</v>
      </c>
      <c r="Z31" s="105">
        <f t="shared" si="9"/>
        <v>0</v>
      </c>
      <c r="AA31" s="105">
        <f t="shared" si="10"/>
        <v>0</v>
      </c>
      <c r="AB31" s="105">
        <f t="shared" si="11"/>
        <v>0</v>
      </c>
      <c r="AC31" s="105">
        <f t="shared" si="12"/>
        <v>0</v>
      </c>
      <c r="AD31" s="105">
        <f t="shared" si="13"/>
        <v>0</v>
      </c>
      <c r="AE31" s="105">
        <f t="shared" si="14"/>
        <v>0</v>
      </c>
      <c r="AF31" s="73" t="str">
        <f>IF(ISERROR(VLOOKUP(AE31,DATE!$B$10:$C$17,2,FALSE)),"",VLOOKUP(AE31,DATE!$B$10:$C$17,2,FALSE))</f>
        <v/>
      </c>
      <c r="AG31" s="105"/>
      <c r="AH31" s="105" t="str">
        <f t="shared" si="15"/>
        <v/>
      </c>
      <c r="AI31" s="97" t="str">
        <f>IF(ISERROR(VLOOKUP(AE31,DATE!$B$11:$D$17,3,FALSE)),"",VLOOKUP(AE31,DATE!$B$11:$D$17,3,FALSE))</f>
        <v/>
      </c>
      <c r="AK31" s="97" t="str">
        <f>IF(ISERROR(VLOOKUP(AH31,DATE!$P$10:$AI$99,$AK$6,FALSE)),"",VLOOKUP(AH31,DATE!$P$10:$AI$99,$AK$6,FALSE))</f>
        <v/>
      </c>
      <c r="AL31" s="97" t="str">
        <f>IF(ISERROR(VLOOKUP(AH31,DATE!$P$10:$AI$99,$AL$6,FALSE)),"",VLOOKUP(AH31,DATE!$P$10:$AI$99,$AL$6,FALSE))</f>
        <v/>
      </c>
      <c r="AM31" s="97" t="str">
        <f>IF(ISERROR(VLOOKUP(AH31,DATE!$P$10:$AI$99,$AL$6+1,FALSE)),"",VLOOKUP(AH31,DATE!$P$10:$AI$99,$AL$6+1,FALSE))</f>
        <v/>
      </c>
      <c r="AN31" s="97" t="str">
        <f>IF(ISERROR(VLOOKUP(AH31,DATE!$P$10:$AI$99,$AL$6+2,FALSE)),"",VLOOKUP(AH31,DATE!$P$10:$AI$99,$AL$6+2,FALSE))</f>
        <v/>
      </c>
    </row>
    <row r="32" spans="1:40" ht="18.75" x14ac:dyDescent="0.4">
      <c r="A32" s="118">
        <v>19</v>
      </c>
      <c r="B32" s="244"/>
      <c r="C32" s="244"/>
      <c r="D32" s="244"/>
      <c r="E32" s="244"/>
      <c r="F32" s="245"/>
      <c r="G32" s="246"/>
      <c r="H32" s="246"/>
      <c r="I32" s="245"/>
      <c r="J32" s="247"/>
      <c r="K32" s="247"/>
      <c r="L32" s="247"/>
      <c r="M32" s="247"/>
      <c r="N32" s="248"/>
      <c r="O32" s="249"/>
      <c r="P32" s="122"/>
      <c r="Q32" s="162" t="str">
        <f>IF(AH32="","",VLOOKUP(AH32,DATE!$P$10:$S$99,2,FALSE))</f>
        <v/>
      </c>
      <c r="R32" s="126"/>
      <c r="S32" s="166" t="str">
        <f>IF(AH32="","",VLOOKUP(AH32,DATE!$P$10:$S$99,3,FALSE))</f>
        <v/>
      </c>
      <c r="T32" s="126"/>
      <c r="U32" s="170" t="str">
        <f>IF(AH32="","",VLOOKUP(AH32,DATE!$P$10:$S$99,4,FALSE))</f>
        <v/>
      </c>
      <c r="V32" s="126"/>
      <c r="Y32" s="105">
        <f t="shared" si="8"/>
        <v>0</v>
      </c>
      <c r="Z32" s="105">
        <f t="shared" si="9"/>
        <v>0</v>
      </c>
      <c r="AA32" s="105">
        <f t="shared" si="10"/>
        <v>0</v>
      </c>
      <c r="AB32" s="105">
        <f t="shared" si="11"/>
        <v>0</v>
      </c>
      <c r="AC32" s="105">
        <f t="shared" si="12"/>
        <v>0</v>
      </c>
      <c r="AD32" s="105">
        <f t="shared" si="13"/>
        <v>0</v>
      </c>
      <c r="AE32" s="105">
        <f t="shared" si="14"/>
        <v>0</v>
      </c>
      <c r="AF32" s="73" t="str">
        <f>IF(ISERROR(VLOOKUP(AE32,DATE!$B$10:$C$17,2,FALSE)),"",VLOOKUP(AE32,DATE!$B$10:$C$17,2,FALSE))</f>
        <v/>
      </c>
      <c r="AG32" s="105"/>
      <c r="AH32" s="105" t="str">
        <f t="shared" si="15"/>
        <v/>
      </c>
      <c r="AI32" s="97" t="str">
        <f>IF(ISERROR(VLOOKUP(AE32,DATE!$B$11:$D$17,3,FALSE)),"",VLOOKUP(AE32,DATE!$B$11:$D$17,3,FALSE))</f>
        <v/>
      </c>
      <c r="AK32" s="97" t="str">
        <f>IF(ISERROR(VLOOKUP(AH32,DATE!$P$10:$AI$99,$AK$6,FALSE)),"",VLOOKUP(AH32,DATE!$P$10:$AI$99,$AK$6,FALSE))</f>
        <v/>
      </c>
      <c r="AL32" s="97" t="str">
        <f>IF(ISERROR(VLOOKUP(AH32,DATE!$P$10:$AI$99,$AL$6,FALSE)),"",VLOOKUP(AH32,DATE!$P$10:$AI$99,$AL$6,FALSE))</f>
        <v/>
      </c>
      <c r="AM32" s="97" t="str">
        <f>IF(ISERROR(VLOOKUP(AH32,DATE!$P$10:$AI$99,$AL$6+1,FALSE)),"",VLOOKUP(AH32,DATE!$P$10:$AI$99,$AL$6+1,FALSE))</f>
        <v/>
      </c>
      <c r="AN32" s="97" t="str">
        <f>IF(ISERROR(VLOOKUP(AH32,DATE!$P$10:$AI$99,$AL$6+2,FALSE)),"",VLOOKUP(AH32,DATE!$P$10:$AI$99,$AL$6+2,FALSE))</f>
        <v/>
      </c>
    </row>
    <row r="33" spans="1:40" ht="18.75" x14ac:dyDescent="0.4">
      <c r="A33" s="119">
        <v>20</v>
      </c>
      <c r="B33" s="250"/>
      <c r="C33" s="250"/>
      <c r="D33" s="250"/>
      <c r="E33" s="250"/>
      <c r="F33" s="251"/>
      <c r="G33" s="252"/>
      <c r="H33" s="252"/>
      <c r="I33" s="251"/>
      <c r="J33" s="253"/>
      <c r="K33" s="253"/>
      <c r="L33" s="253"/>
      <c r="M33" s="253"/>
      <c r="N33" s="254"/>
      <c r="O33" s="255"/>
      <c r="P33" s="123"/>
      <c r="Q33" s="163" t="str">
        <f>IF(AH33="","",VLOOKUP(AH33,DATE!$P$10:$S$99,2,FALSE))</f>
        <v/>
      </c>
      <c r="R33" s="127"/>
      <c r="S33" s="167" t="str">
        <f>IF(AH33="","",VLOOKUP(AH33,DATE!$P$10:$S$99,3,FALSE))</f>
        <v/>
      </c>
      <c r="T33" s="127"/>
      <c r="U33" s="171" t="str">
        <f>IF(AH33="","",VLOOKUP(AH33,DATE!$P$10:$S$99,4,FALSE))</f>
        <v/>
      </c>
      <c r="V33" s="127"/>
      <c r="Y33" s="105">
        <f t="shared" si="8"/>
        <v>0</v>
      </c>
      <c r="Z33" s="105">
        <f t="shared" si="9"/>
        <v>0</v>
      </c>
      <c r="AA33" s="105">
        <f t="shared" si="10"/>
        <v>0</v>
      </c>
      <c r="AB33" s="105">
        <f t="shared" si="11"/>
        <v>0</v>
      </c>
      <c r="AC33" s="105">
        <f t="shared" si="12"/>
        <v>0</v>
      </c>
      <c r="AD33" s="105">
        <f t="shared" si="13"/>
        <v>0</v>
      </c>
      <c r="AE33" s="105">
        <f t="shared" si="14"/>
        <v>0</v>
      </c>
      <c r="AF33" s="73" t="str">
        <f>IF(ISERROR(VLOOKUP(AE33,DATE!$B$10:$C$17,2,FALSE)),"",VLOOKUP(AE33,DATE!$B$10:$C$17,2,FALSE))</f>
        <v/>
      </c>
      <c r="AG33" s="105"/>
      <c r="AH33" s="105" t="str">
        <f t="shared" si="15"/>
        <v/>
      </c>
      <c r="AI33" s="97" t="str">
        <f>IF(ISERROR(VLOOKUP(AE33,DATE!$B$11:$D$17,3,FALSE)),"",VLOOKUP(AE33,DATE!$B$11:$D$17,3,FALSE))</f>
        <v/>
      </c>
      <c r="AK33" s="97" t="str">
        <f>IF(ISERROR(VLOOKUP(AH33,DATE!$P$10:$AI$99,$AK$6,FALSE)),"",VLOOKUP(AH33,DATE!$P$10:$AI$99,$AK$6,FALSE))</f>
        <v/>
      </c>
      <c r="AL33" s="97" t="str">
        <f>IF(ISERROR(VLOOKUP(AH33,DATE!$P$10:$AI$99,$AL$6,FALSE)),"",VLOOKUP(AH33,DATE!$P$10:$AI$99,$AL$6,FALSE))</f>
        <v/>
      </c>
      <c r="AM33" s="97" t="str">
        <f>IF(ISERROR(VLOOKUP(AH33,DATE!$P$10:$AI$99,$AL$6+1,FALSE)),"",VLOOKUP(AH33,DATE!$P$10:$AI$99,$AL$6+1,FALSE))</f>
        <v/>
      </c>
      <c r="AN33" s="97" t="str">
        <f>IF(ISERROR(VLOOKUP(AH33,DATE!$P$10:$AI$99,$AL$6+2,FALSE)),"",VLOOKUP(AH33,DATE!$P$10:$AI$99,$AL$6+2,FALSE))</f>
        <v/>
      </c>
    </row>
    <row r="34" spans="1:40" ht="18.75" x14ac:dyDescent="0.4">
      <c r="A34" s="118">
        <v>21</v>
      </c>
      <c r="B34" s="244"/>
      <c r="C34" s="244"/>
      <c r="D34" s="244"/>
      <c r="E34" s="244"/>
      <c r="F34" s="245"/>
      <c r="G34" s="246"/>
      <c r="H34" s="246"/>
      <c r="I34" s="245"/>
      <c r="J34" s="247"/>
      <c r="K34" s="247"/>
      <c r="L34" s="247"/>
      <c r="M34" s="247"/>
      <c r="N34" s="242"/>
      <c r="O34" s="243"/>
      <c r="P34" s="121"/>
      <c r="Q34" s="164" t="str">
        <f>IF(AH34="","",VLOOKUP(AH34,DATE!$P$10:$S$99,2,FALSE))</f>
        <v/>
      </c>
      <c r="R34" s="125"/>
      <c r="S34" s="168" t="str">
        <f>IF(AH34="","",VLOOKUP(AH34,DATE!$P$10:$S$99,3,FALSE))</f>
        <v/>
      </c>
      <c r="T34" s="125"/>
      <c r="U34" s="172" t="str">
        <f>IF(AH34="","",VLOOKUP(AH34,DATE!$P$10:$S$99,4,FALSE))</f>
        <v/>
      </c>
      <c r="V34" s="125"/>
      <c r="Y34" s="105">
        <f t="shared" si="8"/>
        <v>0</v>
      </c>
      <c r="Z34" s="105">
        <f t="shared" si="9"/>
        <v>0</v>
      </c>
      <c r="AA34" s="105">
        <f t="shared" si="10"/>
        <v>0</v>
      </c>
      <c r="AB34" s="105">
        <f t="shared" si="11"/>
        <v>0</v>
      </c>
      <c r="AC34" s="105">
        <f t="shared" si="12"/>
        <v>0</v>
      </c>
      <c r="AD34" s="105">
        <f t="shared" si="13"/>
        <v>0</v>
      </c>
      <c r="AE34" s="105">
        <f t="shared" si="14"/>
        <v>0</v>
      </c>
      <c r="AF34" s="73" t="str">
        <f>IF(ISERROR(VLOOKUP(AE34,DATE!$B$10:$C$17,2,FALSE)),"",VLOOKUP(AE34,DATE!$B$10:$C$17,2,FALSE))</f>
        <v/>
      </c>
      <c r="AG34" s="105"/>
      <c r="AH34" s="105" t="str">
        <f t="shared" si="15"/>
        <v/>
      </c>
      <c r="AI34" s="97" t="str">
        <f>IF(ISERROR(VLOOKUP(AE34,DATE!$B$11:$D$17,3,FALSE)),"",VLOOKUP(AE34,DATE!$B$11:$D$17,3,FALSE))</f>
        <v/>
      </c>
      <c r="AK34" s="97" t="str">
        <f>IF(ISERROR(VLOOKUP(AH34,DATE!$P$10:$AI$99,$AK$6,FALSE)),"",VLOOKUP(AH34,DATE!$P$10:$AI$99,$AK$6,FALSE))</f>
        <v/>
      </c>
      <c r="AL34" s="97" t="str">
        <f>IF(ISERROR(VLOOKUP(AH34,DATE!$P$10:$AI$99,$AL$6,FALSE)),"",VLOOKUP(AH34,DATE!$P$10:$AI$99,$AL$6,FALSE))</f>
        <v/>
      </c>
      <c r="AM34" s="97" t="str">
        <f>IF(ISERROR(VLOOKUP(AH34,DATE!$P$10:$AI$99,$AL$6+1,FALSE)),"",VLOOKUP(AH34,DATE!$P$10:$AI$99,$AL$6+1,FALSE))</f>
        <v/>
      </c>
      <c r="AN34" s="97" t="str">
        <f>IF(ISERROR(VLOOKUP(AH34,DATE!$P$10:$AI$99,$AL$6+2,FALSE)),"",VLOOKUP(AH34,DATE!$P$10:$AI$99,$AL$6+2,FALSE))</f>
        <v/>
      </c>
    </row>
    <row r="35" spans="1:40" ht="18.75" x14ac:dyDescent="0.4">
      <c r="A35" s="118">
        <v>22</v>
      </c>
      <c r="B35" s="244"/>
      <c r="C35" s="244"/>
      <c r="D35" s="244"/>
      <c r="E35" s="244"/>
      <c r="F35" s="245"/>
      <c r="G35" s="246"/>
      <c r="H35" s="246"/>
      <c r="I35" s="245"/>
      <c r="J35" s="247"/>
      <c r="K35" s="247"/>
      <c r="L35" s="247"/>
      <c r="M35" s="247"/>
      <c r="N35" s="248"/>
      <c r="O35" s="249"/>
      <c r="P35" s="122"/>
      <c r="Q35" s="162" t="str">
        <f>IF(AH35="","",VLOOKUP(AH35,DATE!$P$10:$S$99,2,FALSE))</f>
        <v/>
      </c>
      <c r="R35" s="126"/>
      <c r="S35" s="166" t="str">
        <f>IF(AH35="","",VLOOKUP(AH35,DATE!$P$10:$S$99,3,FALSE))</f>
        <v/>
      </c>
      <c r="T35" s="126"/>
      <c r="U35" s="170" t="str">
        <f>IF(AH35="","",VLOOKUP(AH35,DATE!$P$10:$S$99,4,FALSE))</f>
        <v/>
      </c>
      <c r="V35" s="126"/>
      <c r="Y35" s="105">
        <f t="shared" ref="Y35:Y64" si="16">IF(OR(H35="一般",H35="大学"),1,0)</f>
        <v>0</v>
      </c>
      <c r="Z35" s="105">
        <f t="shared" ref="Z35:Z64" si="17">IF(H35="高校",1,0)</f>
        <v>0</v>
      </c>
      <c r="AA35" s="105">
        <f t="shared" ref="AA35:AA64" si="18">IF(H35="中学",IF(J35=1,0,1),0)</f>
        <v>0</v>
      </c>
      <c r="AB35" s="105">
        <f t="shared" ref="AB35:AB64" si="19">IF(H35="中学",IF(J35=1,1,0),0)</f>
        <v>0</v>
      </c>
      <c r="AC35" s="105">
        <f t="shared" ref="AC35:AC64" si="20">IF(H35="小学",IF(J35&gt;=5,1,0),0)</f>
        <v>0</v>
      </c>
      <c r="AD35" s="105">
        <f t="shared" ref="AD35:AD64" si="21">IF(H35="小学",IF(J35&lt;=4,1,0),0)</f>
        <v>0</v>
      </c>
      <c r="AE35" s="105">
        <f t="shared" ref="AE35:AE64" si="22">Y35+Z35*3+AA35*4+AB35*5+AC35*6+AD35*7</f>
        <v>0</v>
      </c>
      <c r="AF35" s="73" t="str">
        <f>IF(ISERROR(VLOOKUP(AE35,DATE!$B$10:$C$17,2,FALSE)),"",VLOOKUP(AE35,DATE!$B$10:$C$17,2,FALSE))</f>
        <v/>
      </c>
      <c r="AG35" s="105"/>
      <c r="AH35" s="105" t="str">
        <f t="shared" ref="AH35:AH64" si="23">IF(OR(I35="",AF35="",P35=""),"",I35&amp;AF35&amp;P35)</f>
        <v/>
      </c>
      <c r="AI35" s="97" t="str">
        <f>IF(ISERROR(VLOOKUP(AE35,DATE!$B$11:$D$17,3,FALSE)),"",VLOOKUP(AE35,DATE!$B$11:$D$17,3,FALSE))</f>
        <v/>
      </c>
      <c r="AK35" s="97" t="str">
        <f>IF(ISERROR(VLOOKUP(AH35,DATE!$P$10:$AI$99,$AK$6,FALSE)),"",VLOOKUP(AH35,DATE!$P$10:$AI$99,$AK$6,FALSE))</f>
        <v/>
      </c>
      <c r="AL35" s="97" t="str">
        <f>IF(ISERROR(VLOOKUP(AH35,DATE!$P$10:$AI$99,$AL$6,FALSE)),"",VLOOKUP(AH35,DATE!$P$10:$AI$99,$AL$6,FALSE))</f>
        <v/>
      </c>
      <c r="AM35" s="97" t="str">
        <f>IF(ISERROR(VLOOKUP(AH35,DATE!$P$10:$AI$99,$AL$6+1,FALSE)),"",VLOOKUP(AH35,DATE!$P$10:$AI$99,$AL$6+1,FALSE))</f>
        <v/>
      </c>
      <c r="AN35" s="97" t="str">
        <f>IF(ISERROR(VLOOKUP(AH35,DATE!$P$10:$AI$99,$AL$6+2,FALSE)),"",VLOOKUP(AH35,DATE!$P$10:$AI$99,$AL$6+2,FALSE))</f>
        <v/>
      </c>
    </row>
    <row r="36" spans="1:40" ht="18.75" x14ac:dyDescent="0.4">
      <c r="A36" s="118">
        <v>23</v>
      </c>
      <c r="B36" s="244"/>
      <c r="C36" s="244"/>
      <c r="D36" s="244"/>
      <c r="E36" s="244"/>
      <c r="F36" s="245"/>
      <c r="G36" s="246"/>
      <c r="H36" s="246"/>
      <c r="I36" s="245"/>
      <c r="J36" s="247"/>
      <c r="K36" s="247"/>
      <c r="L36" s="247"/>
      <c r="M36" s="247"/>
      <c r="N36" s="248"/>
      <c r="O36" s="249"/>
      <c r="P36" s="122"/>
      <c r="Q36" s="162" t="str">
        <f>IF(AH36="","",VLOOKUP(AH36,DATE!$P$10:$S$99,2,FALSE))</f>
        <v/>
      </c>
      <c r="R36" s="126"/>
      <c r="S36" s="166" t="str">
        <f>IF(AH36="","",VLOOKUP(AH36,DATE!$P$10:$S$99,3,FALSE))</f>
        <v/>
      </c>
      <c r="T36" s="126"/>
      <c r="U36" s="170" t="str">
        <f>IF(AH36="","",VLOOKUP(AH36,DATE!$P$10:$S$99,4,FALSE))</f>
        <v/>
      </c>
      <c r="V36" s="126"/>
      <c r="Y36" s="105">
        <f t="shared" si="16"/>
        <v>0</v>
      </c>
      <c r="Z36" s="105">
        <f t="shared" si="17"/>
        <v>0</v>
      </c>
      <c r="AA36" s="105">
        <f t="shared" si="18"/>
        <v>0</v>
      </c>
      <c r="AB36" s="105">
        <f t="shared" si="19"/>
        <v>0</v>
      </c>
      <c r="AC36" s="105">
        <f t="shared" si="20"/>
        <v>0</v>
      </c>
      <c r="AD36" s="105">
        <f t="shared" si="21"/>
        <v>0</v>
      </c>
      <c r="AE36" s="105">
        <f t="shared" si="22"/>
        <v>0</v>
      </c>
      <c r="AF36" s="73" t="str">
        <f>IF(ISERROR(VLOOKUP(AE36,DATE!$B$10:$C$17,2,FALSE)),"",VLOOKUP(AE36,DATE!$B$10:$C$17,2,FALSE))</f>
        <v/>
      </c>
      <c r="AG36" s="105"/>
      <c r="AH36" s="105" t="str">
        <f t="shared" si="23"/>
        <v/>
      </c>
      <c r="AI36" s="97" t="str">
        <f>IF(ISERROR(VLOOKUP(AE36,DATE!$B$11:$D$17,3,FALSE)),"",VLOOKUP(AE36,DATE!$B$11:$D$17,3,FALSE))</f>
        <v/>
      </c>
      <c r="AK36" s="97" t="str">
        <f>IF(ISERROR(VLOOKUP(AH36,DATE!$P$10:$AI$99,$AK$6,FALSE)),"",VLOOKUP(AH36,DATE!$P$10:$AI$99,$AK$6,FALSE))</f>
        <v/>
      </c>
      <c r="AL36" s="97" t="str">
        <f>IF(ISERROR(VLOOKUP(AH36,DATE!$P$10:$AI$99,$AL$6,FALSE)),"",VLOOKUP(AH36,DATE!$P$10:$AI$99,$AL$6,FALSE))</f>
        <v/>
      </c>
      <c r="AM36" s="97" t="str">
        <f>IF(ISERROR(VLOOKUP(AH36,DATE!$P$10:$AI$99,$AL$6+1,FALSE)),"",VLOOKUP(AH36,DATE!$P$10:$AI$99,$AL$6+1,FALSE))</f>
        <v/>
      </c>
      <c r="AN36" s="97" t="str">
        <f>IF(ISERROR(VLOOKUP(AH36,DATE!$P$10:$AI$99,$AL$6+2,FALSE)),"",VLOOKUP(AH36,DATE!$P$10:$AI$99,$AL$6+2,FALSE))</f>
        <v/>
      </c>
    </row>
    <row r="37" spans="1:40" ht="18.75" x14ac:dyDescent="0.4">
      <c r="A37" s="118">
        <v>24</v>
      </c>
      <c r="B37" s="244"/>
      <c r="C37" s="244"/>
      <c r="D37" s="244"/>
      <c r="E37" s="244"/>
      <c r="F37" s="245"/>
      <c r="G37" s="246"/>
      <c r="H37" s="246"/>
      <c r="I37" s="245"/>
      <c r="J37" s="247"/>
      <c r="K37" s="247"/>
      <c r="L37" s="247"/>
      <c r="M37" s="247"/>
      <c r="N37" s="248"/>
      <c r="O37" s="249"/>
      <c r="P37" s="122"/>
      <c r="Q37" s="162" t="str">
        <f>IF(AH37="","",VLOOKUP(AH37,DATE!$P$10:$S$99,2,FALSE))</f>
        <v/>
      </c>
      <c r="R37" s="126"/>
      <c r="S37" s="166" t="str">
        <f>IF(AH37="","",VLOOKUP(AH37,DATE!$P$10:$S$99,3,FALSE))</f>
        <v/>
      </c>
      <c r="T37" s="126"/>
      <c r="U37" s="170" t="str">
        <f>IF(AH37="","",VLOOKUP(AH37,DATE!$P$10:$S$99,4,FALSE))</f>
        <v/>
      </c>
      <c r="V37" s="126"/>
      <c r="Y37" s="105">
        <f t="shared" si="16"/>
        <v>0</v>
      </c>
      <c r="Z37" s="105">
        <f t="shared" si="17"/>
        <v>0</v>
      </c>
      <c r="AA37" s="105">
        <f t="shared" si="18"/>
        <v>0</v>
      </c>
      <c r="AB37" s="105">
        <f t="shared" si="19"/>
        <v>0</v>
      </c>
      <c r="AC37" s="105">
        <f t="shared" si="20"/>
        <v>0</v>
      </c>
      <c r="AD37" s="105">
        <f t="shared" si="21"/>
        <v>0</v>
      </c>
      <c r="AE37" s="105">
        <f t="shared" si="22"/>
        <v>0</v>
      </c>
      <c r="AF37" s="73" t="str">
        <f>IF(ISERROR(VLOOKUP(AE37,DATE!$B$10:$C$17,2,FALSE)),"",VLOOKUP(AE37,DATE!$B$10:$C$17,2,FALSE))</f>
        <v/>
      </c>
      <c r="AG37" s="105"/>
      <c r="AH37" s="105" t="str">
        <f t="shared" si="23"/>
        <v/>
      </c>
      <c r="AI37" s="97" t="str">
        <f>IF(ISERROR(VLOOKUP(AE37,DATE!$B$11:$D$17,3,FALSE)),"",VLOOKUP(AE37,DATE!$B$11:$D$17,3,FALSE))</f>
        <v/>
      </c>
      <c r="AK37" s="97" t="str">
        <f>IF(ISERROR(VLOOKUP(AH37,DATE!$P$10:$AI$99,$AK$6,FALSE)),"",VLOOKUP(AH37,DATE!$P$10:$AI$99,$AK$6,FALSE))</f>
        <v/>
      </c>
      <c r="AL37" s="97" t="str">
        <f>IF(ISERROR(VLOOKUP(AH37,DATE!$P$10:$AI$99,$AL$6,FALSE)),"",VLOOKUP(AH37,DATE!$P$10:$AI$99,$AL$6,FALSE))</f>
        <v/>
      </c>
      <c r="AM37" s="97" t="str">
        <f>IF(ISERROR(VLOOKUP(AH37,DATE!$P$10:$AI$99,$AL$6+1,FALSE)),"",VLOOKUP(AH37,DATE!$P$10:$AI$99,$AL$6+1,FALSE))</f>
        <v/>
      </c>
      <c r="AN37" s="97" t="str">
        <f>IF(ISERROR(VLOOKUP(AH37,DATE!$P$10:$AI$99,$AL$6+2,FALSE)),"",VLOOKUP(AH37,DATE!$P$10:$AI$99,$AL$6+2,FALSE))</f>
        <v/>
      </c>
    </row>
    <row r="38" spans="1:40" ht="18.75" x14ac:dyDescent="0.4">
      <c r="A38" s="119">
        <v>25</v>
      </c>
      <c r="B38" s="250"/>
      <c r="C38" s="250"/>
      <c r="D38" s="250"/>
      <c r="E38" s="250"/>
      <c r="F38" s="251"/>
      <c r="G38" s="252"/>
      <c r="H38" s="252"/>
      <c r="I38" s="251"/>
      <c r="J38" s="253"/>
      <c r="K38" s="253"/>
      <c r="L38" s="253"/>
      <c r="M38" s="253"/>
      <c r="N38" s="254"/>
      <c r="O38" s="255"/>
      <c r="P38" s="123"/>
      <c r="Q38" s="163" t="str">
        <f>IF(AH38="","",VLOOKUP(AH38,DATE!$P$10:$S$99,2,FALSE))</f>
        <v/>
      </c>
      <c r="R38" s="127"/>
      <c r="S38" s="167" t="str">
        <f>IF(AH38="","",VLOOKUP(AH38,DATE!$P$10:$S$99,3,FALSE))</f>
        <v/>
      </c>
      <c r="T38" s="127"/>
      <c r="U38" s="171" t="str">
        <f>IF(AH38="","",VLOOKUP(AH38,DATE!$P$10:$S$99,4,FALSE))</f>
        <v/>
      </c>
      <c r="V38" s="127"/>
      <c r="Y38" s="105">
        <f t="shared" si="16"/>
        <v>0</v>
      </c>
      <c r="Z38" s="105">
        <f t="shared" si="17"/>
        <v>0</v>
      </c>
      <c r="AA38" s="105">
        <f t="shared" si="18"/>
        <v>0</v>
      </c>
      <c r="AB38" s="105">
        <f t="shared" si="19"/>
        <v>0</v>
      </c>
      <c r="AC38" s="105">
        <f t="shared" si="20"/>
        <v>0</v>
      </c>
      <c r="AD38" s="105">
        <f t="shared" si="21"/>
        <v>0</v>
      </c>
      <c r="AE38" s="105">
        <f t="shared" si="22"/>
        <v>0</v>
      </c>
      <c r="AF38" s="73" t="str">
        <f>IF(ISERROR(VLOOKUP(AE38,DATE!$B$10:$C$17,2,FALSE)),"",VLOOKUP(AE38,DATE!$B$10:$C$17,2,FALSE))</f>
        <v/>
      </c>
      <c r="AG38" s="105"/>
      <c r="AH38" s="105" t="str">
        <f t="shared" si="23"/>
        <v/>
      </c>
      <c r="AI38" s="97" t="str">
        <f>IF(ISERROR(VLOOKUP(AE38,DATE!$B$11:$D$17,3,FALSE)),"",VLOOKUP(AE38,DATE!$B$11:$D$17,3,FALSE))</f>
        <v/>
      </c>
      <c r="AK38" s="97" t="str">
        <f>IF(ISERROR(VLOOKUP(AH38,DATE!$P$10:$AI$99,$AK$6,FALSE)),"",VLOOKUP(AH38,DATE!$P$10:$AI$99,$AK$6,FALSE))</f>
        <v/>
      </c>
      <c r="AL38" s="97" t="str">
        <f>IF(ISERROR(VLOOKUP(AH38,DATE!$P$10:$AI$99,$AL$6,FALSE)),"",VLOOKUP(AH38,DATE!$P$10:$AI$99,$AL$6,FALSE))</f>
        <v/>
      </c>
      <c r="AM38" s="97" t="str">
        <f>IF(ISERROR(VLOOKUP(AH38,DATE!$P$10:$AI$99,$AL$6+1,FALSE)),"",VLOOKUP(AH38,DATE!$P$10:$AI$99,$AL$6+1,FALSE))</f>
        <v/>
      </c>
      <c r="AN38" s="97" t="str">
        <f>IF(ISERROR(VLOOKUP(AH38,DATE!$P$10:$AI$99,$AL$6+2,FALSE)),"",VLOOKUP(AH38,DATE!$P$10:$AI$99,$AL$6+2,FALSE))</f>
        <v/>
      </c>
    </row>
    <row r="39" spans="1:40" ht="18.75" x14ac:dyDescent="0.4">
      <c r="A39" s="118">
        <v>26</v>
      </c>
      <c r="B39" s="244"/>
      <c r="C39" s="244"/>
      <c r="D39" s="244"/>
      <c r="E39" s="244"/>
      <c r="F39" s="245"/>
      <c r="G39" s="246"/>
      <c r="H39" s="246"/>
      <c r="I39" s="245"/>
      <c r="J39" s="247"/>
      <c r="K39" s="247"/>
      <c r="L39" s="247"/>
      <c r="M39" s="247"/>
      <c r="N39" s="242"/>
      <c r="O39" s="243"/>
      <c r="P39" s="121"/>
      <c r="Q39" s="164" t="str">
        <f>IF(AH39="","",VLOOKUP(AH39,DATE!$P$10:$S$99,2,FALSE))</f>
        <v/>
      </c>
      <c r="R39" s="125"/>
      <c r="S39" s="168" t="str">
        <f>IF(AH39="","",VLOOKUP(AH39,DATE!$P$10:$S$99,3,FALSE))</f>
        <v/>
      </c>
      <c r="T39" s="125"/>
      <c r="U39" s="172" t="str">
        <f>IF(AH39="","",VLOOKUP(AH39,DATE!$P$10:$S$99,4,FALSE))</f>
        <v/>
      </c>
      <c r="V39" s="125"/>
      <c r="Y39" s="105">
        <f t="shared" si="16"/>
        <v>0</v>
      </c>
      <c r="Z39" s="105">
        <f t="shared" si="17"/>
        <v>0</v>
      </c>
      <c r="AA39" s="105">
        <f t="shared" si="18"/>
        <v>0</v>
      </c>
      <c r="AB39" s="105">
        <f t="shared" si="19"/>
        <v>0</v>
      </c>
      <c r="AC39" s="105">
        <f t="shared" si="20"/>
        <v>0</v>
      </c>
      <c r="AD39" s="105">
        <f t="shared" si="21"/>
        <v>0</v>
      </c>
      <c r="AE39" s="105">
        <f t="shared" si="22"/>
        <v>0</v>
      </c>
      <c r="AF39" s="73" t="str">
        <f>IF(ISERROR(VLOOKUP(AE39,DATE!$B$10:$C$17,2,FALSE)),"",VLOOKUP(AE39,DATE!$B$10:$C$17,2,FALSE))</f>
        <v/>
      </c>
      <c r="AG39" s="105"/>
      <c r="AH39" s="105" t="str">
        <f t="shared" si="23"/>
        <v/>
      </c>
      <c r="AI39" s="97" t="str">
        <f>IF(ISERROR(VLOOKUP(AE39,DATE!$B$11:$D$17,3,FALSE)),"",VLOOKUP(AE39,DATE!$B$11:$D$17,3,FALSE))</f>
        <v/>
      </c>
      <c r="AK39" s="97" t="str">
        <f>IF(ISERROR(VLOOKUP(AH39,DATE!$P$10:$AI$99,$AK$6,FALSE)),"",VLOOKUP(AH39,DATE!$P$10:$AI$99,$AK$6,FALSE))</f>
        <v/>
      </c>
      <c r="AL39" s="97" t="str">
        <f>IF(ISERROR(VLOOKUP(AH39,DATE!$P$10:$AI$99,$AL$6,FALSE)),"",VLOOKUP(AH39,DATE!$P$10:$AI$99,$AL$6,FALSE))</f>
        <v/>
      </c>
      <c r="AM39" s="97" t="str">
        <f>IF(ISERROR(VLOOKUP(AH39,DATE!$P$10:$AI$99,$AL$6+1,FALSE)),"",VLOOKUP(AH39,DATE!$P$10:$AI$99,$AL$6+1,FALSE))</f>
        <v/>
      </c>
      <c r="AN39" s="97" t="str">
        <f>IF(ISERROR(VLOOKUP(AH39,DATE!$P$10:$AI$99,$AL$6+2,FALSE)),"",VLOOKUP(AH39,DATE!$P$10:$AI$99,$AL$6+2,FALSE))</f>
        <v/>
      </c>
    </row>
    <row r="40" spans="1:40" ht="18.75" x14ac:dyDescent="0.4">
      <c r="A40" s="118">
        <v>27</v>
      </c>
      <c r="B40" s="244"/>
      <c r="C40" s="244"/>
      <c r="D40" s="244"/>
      <c r="E40" s="244"/>
      <c r="F40" s="245"/>
      <c r="G40" s="246"/>
      <c r="H40" s="246"/>
      <c r="I40" s="245"/>
      <c r="J40" s="247"/>
      <c r="K40" s="247"/>
      <c r="L40" s="247"/>
      <c r="M40" s="247"/>
      <c r="N40" s="248"/>
      <c r="O40" s="249"/>
      <c r="P40" s="122"/>
      <c r="Q40" s="162" t="str">
        <f>IF(AH40="","",VLOOKUP(AH40,DATE!$P$10:$S$99,2,FALSE))</f>
        <v/>
      </c>
      <c r="R40" s="126"/>
      <c r="S40" s="166" t="str">
        <f>IF(AH40="","",VLOOKUP(AH40,DATE!$P$10:$S$99,3,FALSE))</f>
        <v/>
      </c>
      <c r="T40" s="126"/>
      <c r="U40" s="170" t="str">
        <f>IF(AH40="","",VLOOKUP(AH40,DATE!$P$10:$S$99,4,FALSE))</f>
        <v/>
      </c>
      <c r="V40" s="126"/>
      <c r="Y40" s="105">
        <f t="shared" si="16"/>
        <v>0</v>
      </c>
      <c r="Z40" s="105">
        <f t="shared" si="17"/>
        <v>0</v>
      </c>
      <c r="AA40" s="105">
        <f t="shared" si="18"/>
        <v>0</v>
      </c>
      <c r="AB40" s="105">
        <f t="shared" si="19"/>
        <v>0</v>
      </c>
      <c r="AC40" s="105">
        <f t="shared" si="20"/>
        <v>0</v>
      </c>
      <c r="AD40" s="105">
        <f t="shared" si="21"/>
        <v>0</v>
      </c>
      <c r="AE40" s="105">
        <f t="shared" si="22"/>
        <v>0</v>
      </c>
      <c r="AF40" s="73" t="str">
        <f>IF(ISERROR(VLOOKUP(AE40,DATE!$B$10:$C$17,2,FALSE)),"",VLOOKUP(AE40,DATE!$B$10:$C$17,2,FALSE))</f>
        <v/>
      </c>
      <c r="AG40" s="105"/>
      <c r="AH40" s="105" t="str">
        <f t="shared" si="23"/>
        <v/>
      </c>
      <c r="AI40" s="97" t="str">
        <f>IF(ISERROR(VLOOKUP(AE40,DATE!$B$11:$D$17,3,FALSE)),"",VLOOKUP(AE40,DATE!$B$11:$D$17,3,FALSE))</f>
        <v/>
      </c>
      <c r="AK40" s="97" t="str">
        <f>IF(ISERROR(VLOOKUP(AH40,DATE!$P$10:$AI$99,$AK$6,FALSE)),"",VLOOKUP(AH40,DATE!$P$10:$AI$99,$AK$6,FALSE))</f>
        <v/>
      </c>
      <c r="AL40" s="97" t="str">
        <f>IF(ISERROR(VLOOKUP(AH40,DATE!$P$10:$AI$99,$AL$6,FALSE)),"",VLOOKUP(AH40,DATE!$P$10:$AI$99,$AL$6,FALSE))</f>
        <v/>
      </c>
      <c r="AM40" s="97" t="str">
        <f>IF(ISERROR(VLOOKUP(AH40,DATE!$P$10:$AI$99,$AL$6+1,FALSE)),"",VLOOKUP(AH40,DATE!$P$10:$AI$99,$AL$6+1,FALSE))</f>
        <v/>
      </c>
      <c r="AN40" s="97" t="str">
        <f>IF(ISERROR(VLOOKUP(AH40,DATE!$P$10:$AI$99,$AL$6+2,FALSE)),"",VLOOKUP(AH40,DATE!$P$10:$AI$99,$AL$6+2,FALSE))</f>
        <v/>
      </c>
    </row>
    <row r="41" spans="1:40" ht="18.75" x14ac:dyDescent="0.4">
      <c r="A41" s="118">
        <v>28</v>
      </c>
      <c r="B41" s="244"/>
      <c r="C41" s="244"/>
      <c r="D41" s="244"/>
      <c r="E41" s="244"/>
      <c r="F41" s="245"/>
      <c r="G41" s="246"/>
      <c r="H41" s="246"/>
      <c r="I41" s="245"/>
      <c r="J41" s="247"/>
      <c r="K41" s="247"/>
      <c r="L41" s="247"/>
      <c r="M41" s="247"/>
      <c r="N41" s="248"/>
      <c r="O41" s="249"/>
      <c r="P41" s="122"/>
      <c r="Q41" s="162" t="str">
        <f>IF(AH41="","",VLOOKUP(AH41,DATE!$P$10:$S$99,2,FALSE))</f>
        <v/>
      </c>
      <c r="R41" s="126"/>
      <c r="S41" s="166" t="str">
        <f>IF(AH41="","",VLOOKUP(AH41,DATE!$P$10:$S$99,3,FALSE))</f>
        <v/>
      </c>
      <c r="T41" s="126"/>
      <c r="U41" s="170" t="str">
        <f>IF(AH41="","",VLOOKUP(AH41,DATE!$P$10:$S$99,4,FALSE))</f>
        <v/>
      </c>
      <c r="V41" s="126"/>
      <c r="Y41" s="105">
        <f t="shared" si="16"/>
        <v>0</v>
      </c>
      <c r="Z41" s="105">
        <f t="shared" si="17"/>
        <v>0</v>
      </c>
      <c r="AA41" s="105">
        <f t="shared" si="18"/>
        <v>0</v>
      </c>
      <c r="AB41" s="105">
        <f t="shared" si="19"/>
        <v>0</v>
      </c>
      <c r="AC41" s="105">
        <f t="shared" si="20"/>
        <v>0</v>
      </c>
      <c r="AD41" s="105">
        <f t="shared" si="21"/>
        <v>0</v>
      </c>
      <c r="AE41" s="105">
        <f t="shared" si="22"/>
        <v>0</v>
      </c>
      <c r="AF41" s="73" t="str">
        <f>IF(ISERROR(VLOOKUP(AE41,DATE!$B$10:$C$17,2,FALSE)),"",VLOOKUP(AE41,DATE!$B$10:$C$17,2,FALSE))</f>
        <v/>
      </c>
      <c r="AG41" s="105"/>
      <c r="AH41" s="105" t="str">
        <f t="shared" si="23"/>
        <v/>
      </c>
      <c r="AI41" s="97" t="str">
        <f>IF(ISERROR(VLOOKUP(AE41,DATE!$B$11:$D$17,3,FALSE)),"",VLOOKUP(AE41,DATE!$B$11:$D$17,3,FALSE))</f>
        <v/>
      </c>
      <c r="AK41" s="97" t="str">
        <f>IF(ISERROR(VLOOKUP(AH41,DATE!$P$10:$AI$99,$AK$6,FALSE)),"",VLOOKUP(AH41,DATE!$P$10:$AI$99,$AK$6,FALSE))</f>
        <v/>
      </c>
      <c r="AL41" s="97" t="str">
        <f>IF(ISERROR(VLOOKUP(AH41,DATE!$P$10:$AI$99,$AL$6,FALSE)),"",VLOOKUP(AH41,DATE!$P$10:$AI$99,$AL$6,FALSE))</f>
        <v/>
      </c>
      <c r="AM41" s="97" t="str">
        <f>IF(ISERROR(VLOOKUP(AH41,DATE!$P$10:$AI$99,$AL$6+1,FALSE)),"",VLOOKUP(AH41,DATE!$P$10:$AI$99,$AL$6+1,FALSE))</f>
        <v/>
      </c>
      <c r="AN41" s="97" t="str">
        <f>IF(ISERROR(VLOOKUP(AH41,DATE!$P$10:$AI$99,$AL$6+2,FALSE)),"",VLOOKUP(AH41,DATE!$P$10:$AI$99,$AL$6+2,FALSE))</f>
        <v/>
      </c>
    </row>
    <row r="42" spans="1:40" ht="18.75" x14ac:dyDescent="0.4">
      <c r="A42" s="118">
        <v>29</v>
      </c>
      <c r="B42" s="244"/>
      <c r="C42" s="244"/>
      <c r="D42" s="244"/>
      <c r="E42" s="244"/>
      <c r="F42" s="245"/>
      <c r="G42" s="246"/>
      <c r="H42" s="246"/>
      <c r="I42" s="245"/>
      <c r="J42" s="247"/>
      <c r="K42" s="247"/>
      <c r="L42" s="247"/>
      <c r="M42" s="247"/>
      <c r="N42" s="248"/>
      <c r="O42" s="249"/>
      <c r="P42" s="122"/>
      <c r="Q42" s="162" t="str">
        <f>IF(AH42="","",VLOOKUP(AH42,DATE!$P$10:$S$99,2,FALSE))</f>
        <v/>
      </c>
      <c r="R42" s="126"/>
      <c r="S42" s="166" t="str">
        <f>IF(AH42="","",VLOOKUP(AH42,DATE!$P$10:$S$99,3,FALSE))</f>
        <v/>
      </c>
      <c r="T42" s="126"/>
      <c r="U42" s="170" t="str">
        <f>IF(AH42="","",VLOOKUP(AH42,DATE!$P$10:$S$99,4,FALSE))</f>
        <v/>
      </c>
      <c r="V42" s="126"/>
      <c r="Y42" s="105">
        <f t="shared" si="16"/>
        <v>0</v>
      </c>
      <c r="Z42" s="105">
        <f t="shared" si="17"/>
        <v>0</v>
      </c>
      <c r="AA42" s="105">
        <f t="shared" si="18"/>
        <v>0</v>
      </c>
      <c r="AB42" s="105">
        <f t="shared" si="19"/>
        <v>0</v>
      </c>
      <c r="AC42" s="105">
        <f t="shared" si="20"/>
        <v>0</v>
      </c>
      <c r="AD42" s="105">
        <f t="shared" si="21"/>
        <v>0</v>
      </c>
      <c r="AE42" s="105">
        <f t="shared" si="22"/>
        <v>0</v>
      </c>
      <c r="AF42" s="73" t="str">
        <f>IF(ISERROR(VLOOKUP(AE42,DATE!$B$10:$C$17,2,FALSE)),"",VLOOKUP(AE42,DATE!$B$10:$C$17,2,FALSE))</f>
        <v/>
      </c>
      <c r="AG42" s="105"/>
      <c r="AH42" s="105" t="str">
        <f t="shared" si="23"/>
        <v/>
      </c>
      <c r="AI42" s="97" t="str">
        <f>IF(ISERROR(VLOOKUP(AE42,DATE!$B$11:$D$17,3,FALSE)),"",VLOOKUP(AE42,DATE!$B$11:$D$17,3,FALSE))</f>
        <v/>
      </c>
      <c r="AK42" s="97" t="str">
        <f>IF(ISERROR(VLOOKUP(AH42,DATE!$P$10:$AI$99,$AK$6,FALSE)),"",VLOOKUP(AH42,DATE!$P$10:$AI$99,$AK$6,FALSE))</f>
        <v/>
      </c>
      <c r="AL42" s="97" t="str">
        <f>IF(ISERROR(VLOOKUP(AH42,DATE!$P$10:$AI$99,$AL$6,FALSE)),"",VLOOKUP(AH42,DATE!$P$10:$AI$99,$AL$6,FALSE))</f>
        <v/>
      </c>
      <c r="AM42" s="97" t="str">
        <f>IF(ISERROR(VLOOKUP(AH42,DATE!$P$10:$AI$99,$AL$6+1,FALSE)),"",VLOOKUP(AH42,DATE!$P$10:$AI$99,$AL$6+1,FALSE))</f>
        <v/>
      </c>
      <c r="AN42" s="97" t="str">
        <f>IF(ISERROR(VLOOKUP(AH42,DATE!$P$10:$AI$99,$AL$6+2,FALSE)),"",VLOOKUP(AH42,DATE!$P$10:$AI$99,$AL$6+2,FALSE))</f>
        <v/>
      </c>
    </row>
    <row r="43" spans="1:40" ht="18.75" x14ac:dyDescent="0.4">
      <c r="A43" s="119">
        <v>30</v>
      </c>
      <c r="B43" s="250"/>
      <c r="C43" s="250"/>
      <c r="D43" s="250"/>
      <c r="E43" s="250"/>
      <c r="F43" s="251"/>
      <c r="G43" s="252"/>
      <c r="H43" s="252"/>
      <c r="I43" s="251"/>
      <c r="J43" s="253"/>
      <c r="K43" s="253"/>
      <c r="L43" s="253"/>
      <c r="M43" s="253"/>
      <c r="N43" s="254"/>
      <c r="O43" s="255"/>
      <c r="P43" s="123"/>
      <c r="Q43" s="163" t="str">
        <f>IF(AH43="","",VLOOKUP(AH43,DATE!$P$10:$S$99,2,FALSE))</f>
        <v/>
      </c>
      <c r="R43" s="127"/>
      <c r="S43" s="167" t="str">
        <f>IF(AH43="","",VLOOKUP(AH43,DATE!$P$10:$S$99,3,FALSE))</f>
        <v/>
      </c>
      <c r="T43" s="127"/>
      <c r="U43" s="171" t="str">
        <f>IF(AH43="","",VLOOKUP(AH43,DATE!$P$10:$S$99,4,FALSE))</f>
        <v/>
      </c>
      <c r="V43" s="127"/>
      <c r="Y43" s="105">
        <f t="shared" si="16"/>
        <v>0</v>
      </c>
      <c r="Z43" s="105">
        <f t="shared" si="17"/>
        <v>0</v>
      </c>
      <c r="AA43" s="105">
        <f t="shared" si="18"/>
        <v>0</v>
      </c>
      <c r="AB43" s="105">
        <f t="shared" si="19"/>
        <v>0</v>
      </c>
      <c r="AC43" s="105">
        <f t="shared" si="20"/>
        <v>0</v>
      </c>
      <c r="AD43" s="105">
        <f t="shared" si="21"/>
        <v>0</v>
      </c>
      <c r="AE43" s="105">
        <f t="shared" si="22"/>
        <v>0</v>
      </c>
      <c r="AF43" s="73" t="str">
        <f>IF(ISERROR(VLOOKUP(AE43,DATE!$B$10:$C$17,2,FALSE)),"",VLOOKUP(AE43,DATE!$B$10:$C$17,2,FALSE))</f>
        <v/>
      </c>
      <c r="AG43" s="105"/>
      <c r="AH43" s="105" t="str">
        <f t="shared" si="23"/>
        <v/>
      </c>
      <c r="AI43" s="97" t="str">
        <f>IF(ISERROR(VLOOKUP(AE43,DATE!$B$11:$D$17,3,FALSE)),"",VLOOKUP(AE43,DATE!$B$11:$D$17,3,FALSE))</f>
        <v/>
      </c>
      <c r="AK43" s="97" t="str">
        <f>IF(ISERROR(VLOOKUP(AH43,DATE!$P$10:$AI$99,$AK$6,FALSE)),"",VLOOKUP(AH43,DATE!$P$10:$AI$99,$AK$6,FALSE))</f>
        <v/>
      </c>
      <c r="AL43" s="97" t="str">
        <f>IF(ISERROR(VLOOKUP(AH43,DATE!$P$10:$AI$99,$AL$6,FALSE)),"",VLOOKUP(AH43,DATE!$P$10:$AI$99,$AL$6,FALSE))</f>
        <v/>
      </c>
      <c r="AM43" s="97" t="str">
        <f>IF(ISERROR(VLOOKUP(AH43,DATE!$P$10:$AI$99,$AL$6+1,FALSE)),"",VLOOKUP(AH43,DATE!$P$10:$AI$99,$AL$6+1,FALSE))</f>
        <v/>
      </c>
      <c r="AN43" s="97" t="str">
        <f>IF(ISERROR(VLOOKUP(AH43,DATE!$P$10:$AI$99,$AL$6+2,FALSE)),"",VLOOKUP(AH43,DATE!$P$10:$AI$99,$AL$6+2,FALSE))</f>
        <v/>
      </c>
    </row>
    <row r="44" spans="1:40" ht="18.75" x14ac:dyDescent="0.4">
      <c r="A44" s="118">
        <v>31</v>
      </c>
      <c r="B44" s="244"/>
      <c r="C44" s="244"/>
      <c r="D44" s="244"/>
      <c r="E44" s="244"/>
      <c r="F44" s="245"/>
      <c r="G44" s="246"/>
      <c r="H44" s="246"/>
      <c r="I44" s="245"/>
      <c r="J44" s="247"/>
      <c r="K44" s="247"/>
      <c r="L44" s="247"/>
      <c r="M44" s="247"/>
      <c r="N44" s="242"/>
      <c r="O44" s="243"/>
      <c r="P44" s="121"/>
      <c r="Q44" s="164" t="str">
        <f>IF(AH44="","",VLOOKUP(AH44,DATE!$P$10:$S$99,2,FALSE))</f>
        <v/>
      </c>
      <c r="R44" s="125"/>
      <c r="S44" s="168" t="str">
        <f>IF(AH44="","",VLOOKUP(AH44,DATE!$P$10:$S$99,3,FALSE))</f>
        <v/>
      </c>
      <c r="T44" s="125"/>
      <c r="U44" s="172" t="str">
        <f>IF(AH44="","",VLOOKUP(AH44,DATE!$P$10:$S$99,4,FALSE))</f>
        <v/>
      </c>
      <c r="V44" s="125"/>
      <c r="Y44" s="105">
        <f t="shared" si="16"/>
        <v>0</v>
      </c>
      <c r="Z44" s="105">
        <f t="shared" si="17"/>
        <v>0</v>
      </c>
      <c r="AA44" s="105">
        <f t="shared" si="18"/>
        <v>0</v>
      </c>
      <c r="AB44" s="105">
        <f t="shared" si="19"/>
        <v>0</v>
      </c>
      <c r="AC44" s="105">
        <f t="shared" si="20"/>
        <v>0</v>
      </c>
      <c r="AD44" s="105">
        <f t="shared" si="21"/>
        <v>0</v>
      </c>
      <c r="AE44" s="105">
        <f t="shared" si="22"/>
        <v>0</v>
      </c>
      <c r="AF44" s="73" t="str">
        <f>IF(ISERROR(VLOOKUP(AE44,DATE!$B$10:$C$17,2,FALSE)),"",VLOOKUP(AE44,DATE!$B$10:$C$17,2,FALSE))</f>
        <v/>
      </c>
      <c r="AG44" s="105"/>
      <c r="AH44" s="105" t="str">
        <f t="shared" si="23"/>
        <v/>
      </c>
      <c r="AI44" s="97" t="str">
        <f>IF(ISERROR(VLOOKUP(AE44,DATE!$B$11:$D$17,3,FALSE)),"",VLOOKUP(AE44,DATE!$B$11:$D$17,3,FALSE))</f>
        <v/>
      </c>
      <c r="AK44" s="97" t="str">
        <f>IF(ISERROR(VLOOKUP(AH44,DATE!$P$10:$AI$99,$AK$6,FALSE)),"",VLOOKUP(AH44,DATE!$P$10:$AI$99,$AK$6,FALSE))</f>
        <v/>
      </c>
      <c r="AL44" s="97" t="str">
        <f>IF(ISERROR(VLOOKUP(AH44,DATE!$P$10:$AI$99,$AL$6,FALSE)),"",VLOOKUP(AH44,DATE!$P$10:$AI$99,$AL$6,FALSE))</f>
        <v/>
      </c>
      <c r="AM44" s="97" t="str">
        <f>IF(ISERROR(VLOOKUP(AH44,DATE!$P$10:$AI$99,$AL$6+1,FALSE)),"",VLOOKUP(AH44,DATE!$P$10:$AI$99,$AL$6+1,FALSE))</f>
        <v/>
      </c>
      <c r="AN44" s="97" t="str">
        <f>IF(ISERROR(VLOOKUP(AH44,DATE!$P$10:$AI$99,$AL$6+2,FALSE)),"",VLOOKUP(AH44,DATE!$P$10:$AI$99,$AL$6+2,FALSE))</f>
        <v/>
      </c>
    </row>
    <row r="45" spans="1:40" ht="18.75" x14ac:dyDescent="0.4">
      <c r="A45" s="118">
        <v>32</v>
      </c>
      <c r="B45" s="244"/>
      <c r="C45" s="244"/>
      <c r="D45" s="244"/>
      <c r="E45" s="244"/>
      <c r="F45" s="245"/>
      <c r="G45" s="246"/>
      <c r="H45" s="246"/>
      <c r="I45" s="245"/>
      <c r="J45" s="247"/>
      <c r="K45" s="247"/>
      <c r="L45" s="247"/>
      <c r="M45" s="247"/>
      <c r="N45" s="248"/>
      <c r="O45" s="249"/>
      <c r="P45" s="122"/>
      <c r="Q45" s="162" t="str">
        <f>IF(AH45="","",VLOOKUP(AH45,DATE!$P$10:$S$99,2,FALSE))</f>
        <v/>
      </c>
      <c r="R45" s="126"/>
      <c r="S45" s="166" t="str">
        <f>IF(AH45="","",VLOOKUP(AH45,DATE!$P$10:$S$99,3,FALSE))</f>
        <v/>
      </c>
      <c r="T45" s="126"/>
      <c r="U45" s="170" t="str">
        <f>IF(AH45="","",VLOOKUP(AH45,DATE!$P$10:$S$99,4,FALSE))</f>
        <v/>
      </c>
      <c r="V45" s="126"/>
      <c r="Y45" s="105">
        <f t="shared" si="16"/>
        <v>0</v>
      </c>
      <c r="Z45" s="105">
        <f t="shared" si="17"/>
        <v>0</v>
      </c>
      <c r="AA45" s="105">
        <f t="shared" si="18"/>
        <v>0</v>
      </c>
      <c r="AB45" s="105">
        <f t="shared" si="19"/>
        <v>0</v>
      </c>
      <c r="AC45" s="105">
        <f t="shared" si="20"/>
        <v>0</v>
      </c>
      <c r="AD45" s="105">
        <f t="shared" si="21"/>
        <v>0</v>
      </c>
      <c r="AE45" s="105">
        <f t="shared" si="22"/>
        <v>0</v>
      </c>
      <c r="AF45" s="73" t="str">
        <f>IF(ISERROR(VLOOKUP(AE45,DATE!$B$10:$C$17,2,FALSE)),"",VLOOKUP(AE45,DATE!$B$10:$C$17,2,FALSE))</f>
        <v/>
      </c>
      <c r="AG45" s="105"/>
      <c r="AH45" s="105" t="str">
        <f t="shared" si="23"/>
        <v/>
      </c>
      <c r="AI45" s="97" t="str">
        <f>IF(ISERROR(VLOOKUP(AE45,DATE!$B$11:$D$17,3,FALSE)),"",VLOOKUP(AE45,DATE!$B$11:$D$17,3,FALSE))</f>
        <v/>
      </c>
      <c r="AK45" s="97" t="str">
        <f>IF(ISERROR(VLOOKUP(AH45,DATE!$P$10:$AI$99,$AK$6,FALSE)),"",VLOOKUP(AH45,DATE!$P$10:$AI$99,$AK$6,FALSE))</f>
        <v/>
      </c>
      <c r="AL45" s="97" t="str">
        <f>IF(ISERROR(VLOOKUP(AH45,DATE!$P$10:$AI$99,$AL$6,FALSE)),"",VLOOKUP(AH45,DATE!$P$10:$AI$99,$AL$6,FALSE))</f>
        <v/>
      </c>
      <c r="AM45" s="97" t="str">
        <f>IF(ISERROR(VLOOKUP(AH45,DATE!$P$10:$AI$99,$AL$6+1,FALSE)),"",VLOOKUP(AH45,DATE!$P$10:$AI$99,$AL$6+1,FALSE))</f>
        <v/>
      </c>
      <c r="AN45" s="97" t="str">
        <f>IF(ISERROR(VLOOKUP(AH45,DATE!$P$10:$AI$99,$AL$6+2,FALSE)),"",VLOOKUP(AH45,DATE!$P$10:$AI$99,$AL$6+2,FALSE))</f>
        <v/>
      </c>
    </row>
    <row r="46" spans="1:40" ht="18.75" x14ac:dyDescent="0.4">
      <c r="A46" s="118">
        <v>33</v>
      </c>
      <c r="B46" s="244"/>
      <c r="C46" s="244"/>
      <c r="D46" s="244"/>
      <c r="E46" s="244"/>
      <c r="F46" s="245"/>
      <c r="G46" s="246"/>
      <c r="H46" s="246"/>
      <c r="I46" s="245"/>
      <c r="J46" s="247"/>
      <c r="K46" s="247"/>
      <c r="L46" s="247"/>
      <c r="M46" s="247"/>
      <c r="N46" s="248"/>
      <c r="O46" s="249"/>
      <c r="P46" s="122"/>
      <c r="Q46" s="162" t="str">
        <f>IF(AH46="","",VLOOKUP(AH46,DATE!$P$10:$S$99,2,FALSE))</f>
        <v/>
      </c>
      <c r="R46" s="126"/>
      <c r="S46" s="166" t="str">
        <f>IF(AH46="","",VLOOKUP(AH46,DATE!$P$10:$S$99,3,FALSE))</f>
        <v/>
      </c>
      <c r="T46" s="126"/>
      <c r="U46" s="170" t="str">
        <f>IF(AH46="","",VLOOKUP(AH46,DATE!$P$10:$S$99,4,FALSE))</f>
        <v/>
      </c>
      <c r="V46" s="126"/>
      <c r="Y46" s="105">
        <f t="shared" si="16"/>
        <v>0</v>
      </c>
      <c r="Z46" s="105">
        <f t="shared" si="17"/>
        <v>0</v>
      </c>
      <c r="AA46" s="105">
        <f t="shared" si="18"/>
        <v>0</v>
      </c>
      <c r="AB46" s="105">
        <f t="shared" si="19"/>
        <v>0</v>
      </c>
      <c r="AC46" s="105">
        <f t="shared" si="20"/>
        <v>0</v>
      </c>
      <c r="AD46" s="105">
        <f t="shared" si="21"/>
        <v>0</v>
      </c>
      <c r="AE46" s="105">
        <f t="shared" si="22"/>
        <v>0</v>
      </c>
      <c r="AF46" s="73" t="str">
        <f>IF(ISERROR(VLOOKUP(AE46,DATE!$B$10:$C$17,2,FALSE)),"",VLOOKUP(AE46,DATE!$B$10:$C$17,2,FALSE))</f>
        <v/>
      </c>
      <c r="AG46" s="105"/>
      <c r="AH46" s="105" t="str">
        <f t="shared" si="23"/>
        <v/>
      </c>
      <c r="AI46" s="97" t="str">
        <f>IF(ISERROR(VLOOKUP(AE46,DATE!$B$11:$D$17,3,FALSE)),"",VLOOKUP(AE46,DATE!$B$11:$D$17,3,FALSE))</f>
        <v/>
      </c>
      <c r="AK46" s="97" t="str">
        <f>IF(ISERROR(VLOOKUP(AH46,DATE!$P$10:$AI$99,$AK$6,FALSE)),"",VLOOKUP(AH46,DATE!$P$10:$AI$99,$AK$6,FALSE))</f>
        <v/>
      </c>
      <c r="AL46" s="97" t="str">
        <f>IF(ISERROR(VLOOKUP(AH46,DATE!$P$10:$AI$99,$AL$6,FALSE)),"",VLOOKUP(AH46,DATE!$P$10:$AI$99,$AL$6,FALSE))</f>
        <v/>
      </c>
      <c r="AM46" s="97" t="str">
        <f>IF(ISERROR(VLOOKUP(AH46,DATE!$P$10:$AI$99,$AL$6+1,FALSE)),"",VLOOKUP(AH46,DATE!$P$10:$AI$99,$AL$6+1,FALSE))</f>
        <v/>
      </c>
      <c r="AN46" s="97" t="str">
        <f>IF(ISERROR(VLOOKUP(AH46,DATE!$P$10:$AI$99,$AL$6+2,FALSE)),"",VLOOKUP(AH46,DATE!$P$10:$AI$99,$AL$6+2,FALSE))</f>
        <v/>
      </c>
    </row>
    <row r="47" spans="1:40" ht="18.75" x14ac:dyDescent="0.4">
      <c r="A47" s="118">
        <v>34</v>
      </c>
      <c r="B47" s="244"/>
      <c r="C47" s="244"/>
      <c r="D47" s="244"/>
      <c r="E47" s="244"/>
      <c r="F47" s="245"/>
      <c r="G47" s="246"/>
      <c r="H47" s="246"/>
      <c r="I47" s="245"/>
      <c r="J47" s="247"/>
      <c r="K47" s="247"/>
      <c r="L47" s="247"/>
      <c r="M47" s="247"/>
      <c r="N47" s="248"/>
      <c r="O47" s="249"/>
      <c r="P47" s="122"/>
      <c r="Q47" s="162" t="str">
        <f>IF(AH47="","",VLOOKUP(AH47,DATE!$P$10:$S$99,2,FALSE))</f>
        <v/>
      </c>
      <c r="R47" s="126"/>
      <c r="S47" s="166" t="str">
        <f>IF(AH47="","",VLOOKUP(AH47,DATE!$P$10:$S$99,3,FALSE))</f>
        <v/>
      </c>
      <c r="T47" s="126"/>
      <c r="U47" s="170" t="str">
        <f>IF(AH47="","",VLOOKUP(AH47,DATE!$P$10:$S$99,4,FALSE))</f>
        <v/>
      </c>
      <c r="V47" s="126"/>
      <c r="Y47" s="105">
        <f t="shared" si="16"/>
        <v>0</v>
      </c>
      <c r="Z47" s="105">
        <f t="shared" si="17"/>
        <v>0</v>
      </c>
      <c r="AA47" s="105">
        <f t="shared" si="18"/>
        <v>0</v>
      </c>
      <c r="AB47" s="105">
        <f t="shared" si="19"/>
        <v>0</v>
      </c>
      <c r="AC47" s="105">
        <f t="shared" si="20"/>
        <v>0</v>
      </c>
      <c r="AD47" s="105">
        <f t="shared" si="21"/>
        <v>0</v>
      </c>
      <c r="AE47" s="105">
        <f t="shared" si="22"/>
        <v>0</v>
      </c>
      <c r="AF47" s="73" t="str">
        <f>IF(ISERROR(VLOOKUP(AE47,DATE!$B$10:$C$17,2,FALSE)),"",VLOOKUP(AE47,DATE!$B$10:$C$17,2,FALSE))</f>
        <v/>
      </c>
      <c r="AG47" s="105"/>
      <c r="AH47" s="105" t="str">
        <f t="shared" si="23"/>
        <v/>
      </c>
      <c r="AI47" s="97" t="str">
        <f>IF(ISERROR(VLOOKUP(AE47,DATE!$B$11:$D$17,3,FALSE)),"",VLOOKUP(AE47,DATE!$B$11:$D$17,3,FALSE))</f>
        <v/>
      </c>
      <c r="AK47" s="97" t="str">
        <f>IF(ISERROR(VLOOKUP(AH47,DATE!$P$10:$AI$99,$AK$6,FALSE)),"",VLOOKUP(AH47,DATE!$P$10:$AI$99,$AK$6,FALSE))</f>
        <v/>
      </c>
      <c r="AL47" s="97" t="str">
        <f>IF(ISERROR(VLOOKUP(AH47,DATE!$P$10:$AI$99,$AL$6,FALSE)),"",VLOOKUP(AH47,DATE!$P$10:$AI$99,$AL$6,FALSE))</f>
        <v/>
      </c>
      <c r="AM47" s="97" t="str">
        <f>IF(ISERROR(VLOOKUP(AH47,DATE!$P$10:$AI$99,$AL$6+1,FALSE)),"",VLOOKUP(AH47,DATE!$P$10:$AI$99,$AL$6+1,FALSE))</f>
        <v/>
      </c>
      <c r="AN47" s="97" t="str">
        <f>IF(ISERROR(VLOOKUP(AH47,DATE!$P$10:$AI$99,$AL$6+2,FALSE)),"",VLOOKUP(AH47,DATE!$P$10:$AI$99,$AL$6+2,FALSE))</f>
        <v/>
      </c>
    </row>
    <row r="48" spans="1:40" ht="18.75" x14ac:dyDescent="0.4">
      <c r="A48" s="119">
        <v>35</v>
      </c>
      <c r="B48" s="250"/>
      <c r="C48" s="250"/>
      <c r="D48" s="250"/>
      <c r="E48" s="250"/>
      <c r="F48" s="251"/>
      <c r="G48" s="252"/>
      <c r="H48" s="252"/>
      <c r="I48" s="251"/>
      <c r="J48" s="253"/>
      <c r="K48" s="253"/>
      <c r="L48" s="253"/>
      <c r="M48" s="253"/>
      <c r="N48" s="254"/>
      <c r="O48" s="255"/>
      <c r="P48" s="123"/>
      <c r="Q48" s="163" t="str">
        <f>IF(AH48="","",VLOOKUP(AH48,DATE!$P$10:$S$99,2,FALSE))</f>
        <v/>
      </c>
      <c r="R48" s="127"/>
      <c r="S48" s="167" t="str">
        <f>IF(AH48="","",VLOOKUP(AH48,DATE!$P$10:$S$99,3,FALSE))</f>
        <v/>
      </c>
      <c r="T48" s="127"/>
      <c r="U48" s="171" t="str">
        <f>IF(AH48="","",VLOOKUP(AH48,DATE!$P$10:$S$99,4,FALSE))</f>
        <v/>
      </c>
      <c r="V48" s="127"/>
      <c r="Y48" s="105">
        <f t="shared" si="16"/>
        <v>0</v>
      </c>
      <c r="Z48" s="105">
        <f t="shared" si="17"/>
        <v>0</v>
      </c>
      <c r="AA48" s="105">
        <f t="shared" si="18"/>
        <v>0</v>
      </c>
      <c r="AB48" s="105">
        <f t="shared" si="19"/>
        <v>0</v>
      </c>
      <c r="AC48" s="105">
        <f t="shared" si="20"/>
        <v>0</v>
      </c>
      <c r="AD48" s="105">
        <f t="shared" si="21"/>
        <v>0</v>
      </c>
      <c r="AE48" s="105">
        <f t="shared" si="22"/>
        <v>0</v>
      </c>
      <c r="AF48" s="73" t="str">
        <f>IF(ISERROR(VLOOKUP(AE48,DATE!$B$10:$C$17,2,FALSE)),"",VLOOKUP(AE48,DATE!$B$10:$C$17,2,FALSE))</f>
        <v/>
      </c>
      <c r="AG48" s="105"/>
      <c r="AH48" s="105" t="str">
        <f t="shared" si="23"/>
        <v/>
      </c>
      <c r="AI48" s="97" t="str">
        <f>IF(ISERROR(VLOOKUP(AE48,DATE!$B$11:$D$17,3,FALSE)),"",VLOOKUP(AE48,DATE!$B$11:$D$17,3,FALSE))</f>
        <v/>
      </c>
      <c r="AK48" s="97" t="str">
        <f>IF(ISERROR(VLOOKUP(AH48,DATE!$P$10:$AI$99,$AK$6,FALSE)),"",VLOOKUP(AH48,DATE!$P$10:$AI$99,$AK$6,FALSE))</f>
        <v/>
      </c>
      <c r="AL48" s="97" t="str">
        <f>IF(ISERROR(VLOOKUP(AH48,DATE!$P$10:$AI$99,$AL$6,FALSE)),"",VLOOKUP(AH48,DATE!$P$10:$AI$99,$AL$6,FALSE))</f>
        <v/>
      </c>
      <c r="AM48" s="97" t="str">
        <f>IF(ISERROR(VLOOKUP(AH48,DATE!$P$10:$AI$99,$AL$6+1,FALSE)),"",VLOOKUP(AH48,DATE!$P$10:$AI$99,$AL$6+1,FALSE))</f>
        <v/>
      </c>
      <c r="AN48" s="97" t="str">
        <f>IF(ISERROR(VLOOKUP(AH48,DATE!$P$10:$AI$99,$AL$6+2,FALSE)),"",VLOOKUP(AH48,DATE!$P$10:$AI$99,$AL$6+2,FALSE))</f>
        <v/>
      </c>
    </row>
    <row r="49" spans="1:40" ht="18.75" x14ac:dyDescent="0.4">
      <c r="A49" s="118">
        <v>36</v>
      </c>
      <c r="B49" s="244"/>
      <c r="C49" s="244"/>
      <c r="D49" s="244"/>
      <c r="E49" s="244"/>
      <c r="F49" s="245"/>
      <c r="G49" s="246"/>
      <c r="H49" s="246"/>
      <c r="I49" s="245"/>
      <c r="J49" s="247"/>
      <c r="K49" s="247"/>
      <c r="L49" s="247"/>
      <c r="M49" s="247"/>
      <c r="N49" s="242"/>
      <c r="O49" s="243"/>
      <c r="P49" s="121"/>
      <c r="Q49" s="164" t="str">
        <f>IF(AH49="","",VLOOKUP(AH49,DATE!$P$10:$S$99,2,FALSE))</f>
        <v/>
      </c>
      <c r="R49" s="125"/>
      <c r="S49" s="168" t="str">
        <f>IF(AH49="","",VLOOKUP(AH49,DATE!$P$10:$S$99,3,FALSE))</f>
        <v/>
      </c>
      <c r="T49" s="125"/>
      <c r="U49" s="172" t="str">
        <f>IF(AH49="","",VLOOKUP(AH49,DATE!$P$10:$S$99,4,FALSE))</f>
        <v/>
      </c>
      <c r="V49" s="125"/>
      <c r="Y49" s="105">
        <f t="shared" si="16"/>
        <v>0</v>
      </c>
      <c r="Z49" s="105">
        <f t="shared" si="17"/>
        <v>0</v>
      </c>
      <c r="AA49" s="105">
        <f t="shared" si="18"/>
        <v>0</v>
      </c>
      <c r="AB49" s="105">
        <f t="shared" si="19"/>
        <v>0</v>
      </c>
      <c r="AC49" s="105">
        <f t="shared" si="20"/>
        <v>0</v>
      </c>
      <c r="AD49" s="105">
        <f t="shared" si="21"/>
        <v>0</v>
      </c>
      <c r="AE49" s="105">
        <f t="shared" si="22"/>
        <v>0</v>
      </c>
      <c r="AF49" s="73" t="str">
        <f>IF(ISERROR(VLOOKUP(AE49,DATE!$B$10:$C$17,2,FALSE)),"",VLOOKUP(AE49,DATE!$B$10:$C$17,2,FALSE))</f>
        <v/>
      </c>
      <c r="AG49" s="105"/>
      <c r="AH49" s="105" t="str">
        <f t="shared" si="23"/>
        <v/>
      </c>
      <c r="AI49" s="97" t="str">
        <f>IF(ISERROR(VLOOKUP(AE49,DATE!$B$11:$D$17,3,FALSE)),"",VLOOKUP(AE49,DATE!$B$11:$D$17,3,FALSE))</f>
        <v/>
      </c>
      <c r="AK49" s="97" t="str">
        <f>IF(ISERROR(VLOOKUP(AH49,DATE!$P$10:$AI$99,$AK$6,FALSE)),"",VLOOKUP(AH49,DATE!$P$10:$AI$99,$AK$6,FALSE))</f>
        <v/>
      </c>
      <c r="AL49" s="97" t="str">
        <f>IF(ISERROR(VLOOKUP(AH49,DATE!$P$10:$AI$99,$AL$6,FALSE)),"",VLOOKUP(AH49,DATE!$P$10:$AI$99,$AL$6,FALSE))</f>
        <v/>
      </c>
      <c r="AM49" s="97" t="str">
        <f>IF(ISERROR(VLOOKUP(AH49,DATE!$P$10:$AI$99,$AL$6+1,FALSE)),"",VLOOKUP(AH49,DATE!$P$10:$AI$99,$AL$6+1,FALSE))</f>
        <v/>
      </c>
      <c r="AN49" s="97" t="str">
        <f>IF(ISERROR(VLOOKUP(AH49,DATE!$P$10:$AI$99,$AL$6+2,FALSE)),"",VLOOKUP(AH49,DATE!$P$10:$AI$99,$AL$6+2,FALSE))</f>
        <v/>
      </c>
    </row>
    <row r="50" spans="1:40" ht="18.75" x14ac:dyDescent="0.4">
      <c r="A50" s="118">
        <v>37</v>
      </c>
      <c r="B50" s="244"/>
      <c r="C50" s="244"/>
      <c r="D50" s="244"/>
      <c r="E50" s="244"/>
      <c r="F50" s="245"/>
      <c r="G50" s="246"/>
      <c r="H50" s="246"/>
      <c r="I50" s="245"/>
      <c r="J50" s="247"/>
      <c r="K50" s="247"/>
      <c r="L50" s="247"/>
      <c r="M50" s="247"/>
      <c r="N50" s="248"/>
      <c r="O50" s="249"/>
      <c r="P50" s="122"/>
      <c r="Q50" s="162" t="str">
        <f>IF(AH50="","",VLOOKUP(AH50,DATE!$P$10:$S$99,2,FALSE))</f>
        <v/>
      </c>
      <c r="R50" s="126"/>
      <c r="S50" s="166" t="str">
        <f>IF(AH50="","",VLOOKUP(AH50,DATE!$P$10:$S$99,3,FALSE))</f>
        <v/>
      </c>
      <c r="T50" s="126"/>
      <c r="U50" s="170" t="str">
        <f>IF(AH50="","",VLOOKUP(AH50,DATE!$P$10:$S$99,4,FALSE))</f>
        <v/>
      </c>
      <c r="V50" s="126"/>
      <c r="Y50" s="105">
        <f t="shared" si="16"/>
        <v>0</v>
      </c>
      <c r="Z50" s="105">
        <f t="shared" si="17"/>
        <v>0</v>
      </c>
      <c r="AA50" s="105">
        <f t="shared" si="18"/>
        <v>0</v>
      </c>
      <c r="AB50" s="105">
        <f t="shared" si="19"/>
        <v>0</v>
      </c>
      <c r="AC50" s="105">
        <f t="shared" si="20"/>
        <v>0</v>
      </c>
      <c r="AD50" s="105">
        <f t="shared" si="21"/>
        <v>0</v>
      </c>
      <c r="AE50" s="105">
        <f t="shared" si="22"/>
        <v>0</v>
      </c>
      <c r="AF50" s="73" t="str">
        <f>IF(ISERROR(VLOOKUP(AE50,DATE!$B$10:$C$17,2,FALSE)),"",VLOOKUP(AE50,DATE!$B$10:$C$17,2,FALSE))</f>
        <v/>
      </c>
      <c r="AG50" s="105"/>
      <c r="AH50" s="105" t="str">
        <f t="shared" si="23"/>
        <v/>
      </c>
      <c r="AI50" s="97" t="str">
        <f>IF(ISERROR(VLOOKUP(AE50,DATE!$B$11:$D$17,3,FALSE)),"",VLOOKUP(AE50,DATE!$B$11:$D$17,3,FALSE))</f>
        <v/>
      </c>
      <c r="AK50" s="97" t="str">
        <f>IF(ISERROR(VLOOKUP(AH50,DATE!$P$10:$AI$99,$AK$6,FALSE)),"",VLOOKUP(AH50,DATE!$P$10:$AI$99,$AK$6,FALSE))</f>
        <v/>
      </c>
      <c r="AL50" s="97" t="str">
        <f>IF(ISERROR(VLOOKUP(AH50,DATE!$P$10:$AI$99,$AL$6,FALSE)),"",VLOOKUP(AH50,DATE!$P$10:$AI$99,$AL$6,FALSE))</f>
        <v/>
      </c>
      <c r="AM50" s="97" t="str">
        <f>IF(ISERROR(VLOOKUP(AH50,DATE!$P$10:$AI$99,$AL$6+1,FALSE)),"",VLOOKUP(AH50,DATE!$P$10:$AI$99,$AL$6+1,FALSE))</f>
        <v/>
      </c>
      <c r="AN50" s="97" t="str">
        <f>IF(ISERROR(VLOOKUP(AH50,DATE!$P$10:$AI$99,$AL$6+2,FALSE)),"",VLOOKUP(AH50,DATE!$P$10:$AI$99,$AL$6+2,FALSE))</f>
        <v/>
      </c>
    </row>
    <row r="51" spans="1:40" ht="18.75" x14ac:dyDescent="0.4">
      <c r="A51" s="118">
        <v>38</v>
      </c>
      <c r="B51" s="244"/>
      <c r="C51" s="244"/>
      <c r="D51" s="244"/>
      <c r="E51" s="244"/>
      <c r="F51" s="245"/>
      <c r="G51" s="246"/>
      <c r="H51" s="246"/>
      <c r="I51" s="245"/>
      <c r="J51" s="247"/>
      <c r="K51" s="247"/>
      <c r="L51" s="247"/>
      <c r="M51" s="247"/>
      <c r="N51" s="248"/>
      <c r="O51" s="249"/>
      <c r="P51" s="122"/>
      <c r="Q51" s="162" t="str">
        <f>IF(AH51="","",VLOOKUP(AH51,DATE!$P$10:$S$99,2,FALSE))</f>
        <v/>
      </c>
      <c r="R51" s="126"/>
      <c r="S51" s="166" t="str">
        <f>IF(AH51="","",VLOOKUP(AH51,DATE!$P$10:$S$99,3,FALSE))</f>
        <v/>
      </c>
      <c r="T51" s="126"/>
      <c r="U51" s="170" t="str">
        <f>IF(AH51="","",VLOOKUP(AH51,DATE!$P$10:$S$99,4,FALSE))</f>
        <v/>
      </c>
      <c r="V51" s="126"/>
      <c r="Y51" s="105">
        <f t="shared" si="16"/>
        <v>0</v>
      </c>
      <c r="Z51" s="105">
        <f t="shared" si="17"/>
        <v>0</v>
      </c>
      <c r="AA51" s="105">
        <f t="shared" si="18"/>
        <v>0</v>
      </c>
      <c r="AB51" s="105">
        <f t="shared" si="19"/>
        <v>0</v>
      </c>
      <c r="AC51" s="105">
        <f t="shared" si="20"/>
        <v>0</v>
      </c>
      <c r="AD51" s="105">
        <f t="shared" si="21"/>
        <v>0</v>
      </c>
      <c r="AE51" s="105">
        <f t="shared" si="22"/>
        <v>0</v>
      </c>
      <c r="AF51" s="73" t="str">
        <f>IF(ISERROR(VLOOKUP(AE51,DATE!$B$10:$C$17,2,FALSE)),"",VLOOKUP(AE51,DATE!$B$10:$C$17,2,FALSE))</f>
        <v/>
      </c>
      <c r="AG51" s="105"/>
      <c r="AH51" s="105" t="str">
        <f t="shared" si="23"/>
        <v/>
      </c>
      <c r="AI51" s="97" t="str">
        <f>IF(ISERROR(VLOOKUP(AE51,DATE!$B$11:$D$17,3,FALSE)),"",VLOOKUP(AE51,DATE!$B$11:$D$17,3,FALSE))</f>
        <v/>
      </c>
      <c r="AK51" s="97" t="str">
        <f>IF(ISERROR(VLOOKUP(AH51,DATE!$P$10:$AI$99,$AK$6,FALSE)),"",VLOOKUP(AH51,DATE!$P$10:$AI$99,$AK$6,FALSE))</f>
        <v/>
      </c>
      <c r="AL51" s="97" t="str">
        <f>IF(ISERROR(VLOOKUP(AH51,DATE!$P$10:$AI$99,$AL$6,FALSE)),"",VLOOKUP(AH51,DATE!$P$10:$AI$99,$AL$6,FALSE))</f>
        <v/>
      </c>
      <c r="AM51" s="97" t="str">
        <f>IF(ISERROR(VLOOKUP(AH51,DATE!$P$10:$AI$99,$AL$6+1,FALSE)),"",VLOOKUP(AH51,DATE!$P$10:$AI$99,$AL$6+1,FALSE))</f>
        <v/>
      </c>
      <c r="AN51" s="97" t="str">
        <f>IF(ISERROR(VLOOKUP(AH51,DATE!$P$10:$AI$99,$AL$6+2,FALSE)),"",VLOOKUP(AH51,DATE!$P$10:$AI$99,$AL$6+2,FALSE))</f>
        <v/>
      </c>
    </row>
    <row r="52" spans="1:40" ht="18.75" x14ac:dyDescent="0.4">
      <c r="A52" s="118">
        <v>39</v>
      </c>
      <c r="B52" s="244"/>
      <c r="C52" s="244"/>
      <c r="D52" s="244"/>
      <c r="E52" s="244"/>
      <c r="F52" s="245"/>
      <c r="G52" s="246"/>
      <c r="H52" s="246"/>
      <c r="I52" s="245"/>
      <c r="J52" s="247"/>
      <c r="K52" s="247"/>
      <c r="L52" s="247"/>
      <c r="M52" s="247"/>
      <c r="N52" s="248"/>
      <c r="O52" s="249"/>
      <c r="P52" s="122"/>
      <c r="Q52" s="162" t="str">
        <f>IF(AH52="","",VLOOKUP(AH52,DATE!$P$10:$S$99,2,FALSE))</f>
        <v/>
      </c>
      <c r="R52" s="126"/>
      <c r="S52" s="166" t="str">
        <f>IF(AH52="","",VLOOKUP(AH52,DATE!$P$10:$S$99,3,FALSE))</f>
        <v/>
      </c>
      <c r="T52" s="126"/>
      <c r="U52" s="170" t="str">
        <f>IF(AH52="","",VLOOKUP(AH52,DATE!$P$10:$S$99,4,FALSE))</f>
        <v/>
      </c>
      <c r="V52" s="126"/>
      <c r="Y52" s="105">
        <f t="shared" si="16"/>
        <v>0</v>
      </c>
      <c r="Z52" s="105">
        <f t="shared" si="17"/>
        <v>0</v>
      </c>
      <c r="AA52" s="105">
        <f t="shared" si="18"/>
        <v>0</v>
      </c>
      <c r="AB52" s="105">
        <f t="shared" si="19"/>
        <v>0</v>
      </c>
      <c r="AC52" s="105">
        <f t="shared" si="20"/>
        <v>0</v>
      </c>
      <c r="AD52" s="105">
        <f t="shared" si="21"/>
        <v>0</v>
      </c>
      <c r="AE52" s="105">
        <f t="shared" si="22"/>
        <v>0</v>
      </c>
      <c r="AF52" s="73" t="str">
        <f>IF(ISERROR(VLOOKUP(AE52,DATE!$B$10:$C$17,2,FALSE)),"",VLOOKUP(AE52,DATE!$B$10:$C$17,2,FALSE))</f>
        <v/>
      </c>
      <c r="AG52" s="105"/>
      <c r="AH52" s="105" t="str">
        <f t="shared" si="23"/>
        <v/>
      </c>
      <c r="AI52" s="97" t="str">
        <f>IF(ISERROR(VLOOKUP(AE52,DATE!$B$11:$D$17,3,FALSE)),"",VLOOKUP(AE52,DATE!$B$11:$D$17,3,FALSE))</f>
        <v/>
      </c>
      <c r="AK52" s="97" t="str">
        <f>IF(ISERROR(VLOOKUP(AH52,DATE!$P$10:$AI$99,$AK$6,FALSE)),"",VLOOKUP(AH52,DATE!$P$10:$AI$99,$AK$6,FALSE))</f>
        <v/>
      </c>
      <c r="AL52" s="97" t="str">
        <f>IF(ISERROR(VLOOKUP(AH52,DATE!$P$10:$AI$99,$AL$6,FALSE)),"",VLOOKUP(AH52,DATE!$P$10:$AI$99,$AL$6,FALSE))</f>
        <v/>
      </c>
      <c r="AM52" s="97" t="str">
        <f>IF(ISERROR(VLOOKUP(AH52,DATE!$P$10:$AI$99,$AL$6+1,FALSE)),"",VLOOKUP(AH52,DATE!$P$10:$AI$99,$AL$6+1,FALSE))</f>
        <v/>
      </c>
      <c r="AN52" s="97" t="str">
        <f>IF(ISERROR(VLOOKUP(AH52,DATE!$P$10:$AI$99,$AL$6+2,FALSE)),"",VLOOKUP(AH52,DATE!$P$10:$AI$99,$AL$6+2,FALSE))</f>
        <v/>
      </c>
    </row>
    <row r="53" spans="1:40" ht="18.75" x14ac:dyDescent="0.4">
      <c r="A53" s="119">
        <v>40</v>
      </c>
      <c r="B53" s="250"/>
      <c r="C53" s="250"/>
      <c r="D53" s="250"/>
      <c r="E53" s="250"/>
      <c r="F53" s="251"/>
      <c r="G53" s="252"/>
      <c r="H53" s="252"/>
      <c r="I53" s="251"/>
      <c r="J53" s="253"/>
      <c r="K53" s="253"/>
      <c r="L53" s="253"/>
      <c r="M53" s="253"/>
      <c r="N53" s="254"/>
      <c r="O53" s="255"/>
      <c r="P53" s="123"/>
      <c r="Q53" s="163" t="str">
        <f>IF(AH53="","",VLOOKUP(AH53,DATE!$P$10:$S$99,2,FALSE))</f>
        <v/>
      </c>
      <c r="R53" s="127"/>
      <c r="S53" s="167" t="str">
        <f>IF(AH53="","",VLOOKUP(AH53,DATE!$P$10:$S$99,3,FALSE))</f>
        <v/>
      </c>
      <c r="T53" s="127"/>
      <c r="U53" s="171" t="str">
        <f>IF(AH53="","",VLOOKUP(AH53,DATE!$P$10:$S$99,4,FALSE))</f>
        <v/>
      </c>
      <c r="V53" s="127"/>
      <c r="Y53" s="105">
        <f t="shared" si="16"/>
        <v>0</v>
      </c>
      <c r="Z53" s="105">
        <f t="shared" si="17"/>
        <v>0</v>
      </c>
      <c r="AA53" s="105">
        <f t="shared" si="18"/>
        <v>0</v>
      </c>
      <c r="AB53" s="105">
        <f t="shared" si="19"/>
        <v>0</v>
      </c>
      <c r="AC53" s="105">
        <f t="shared" si="20"/>
        <v>0</v>
      </c>
      <c r="AD53" s="105">
        <f t="shared" si="21"/>
        <v>0</v>
      </c>
      <c r="AE53" s="105">
        <f t="shared" si="22"/>
        <v>0</v>
      </c>
      <c r="AF53" s="73" t="str">
        <f>IF(ISERROR(VLOOKUP(AE53,DATE!$B$10:$C$17,2,FALSE)),"",VLOOKUP(AE53,DATE!$B$10:$C$17,2,FALSE))</f>
        <v/>
      </c>
      <c r="AG53" s="105"/>
      <c r="AH53" s="105" t="str">
        <f t="shared" si="23"/>
        <v/>
      </c>
      <c r="AI53" s="97" t="str">
        <f>IF(ISERROR(VLOOKUP(AE53,DATE!$B$11:$D$17,3,FALSE)),"",VLOOKUP(AE53,DATE!$B$11:$D$17,3,FALSE))</f>
        <v/>
      </c>
      <c r="AK53" s="97" t="str">
        <f>IF(ISERROR(VLOOKUP(AH53,DATE!$P$10:$AI$99,$AK$6,FALSE)),"",VLOOKUP(AH53,DATE!$P$10:$AI$99,$AK$6,FALSE))</f>
        <v/>
      </c>
      <c r="AL53" s="97" t="str">
        <f>IF(ISERROR(VLOOKUP(AH53,DATE!$P$10:$AI$99,$AL$6,FALSE)),"",VLOOKUP(AH53,DATE!$P$10:$AI$99,$AL$6,FALSE))</f>
        <v/>
      </c>
      <c r="AM53" s="97" t="str">
        <f>IF(ISERROR(VLOOKUP(AH53,DATE!$P$10:$AI$99,$AL$6+1,FALSE)),"",VLOOKUP(AH53,DATE!$P$10:$AI$99,$AL$6+1,FALSE))</f>
        <v/>
      </c>
      <c r="AN53" s="97" t="str">
        <f>IF(ISERROR(VLOOKUP(AH53,DATE!$P$10:$AI$99,$AL$6+2,FALSE)),"",VLOOKUP(AH53,DATE!$P$10:$AI$99,$AL$6+2,FALSE))</f>
        <v/>
      </c>
    </row>
    <row r="54" spans="1:40" ht="18.75" x14ac:dyDescent="0.4">
      <c r="A54" s="118">
        <v>41</v>
      </c>
      <c r="B54" s="244"/>
      <c r="C54" s="244"/>
      <c r="D54" s="244"/>
      <c r="E54" s="244"/>
      <c r="F54" s="245"/>
      <c r="G54" s="246"/>
      <c r="H54" s="246"/>
      <c r="I54" s="245"/>
      <c r="J54" s="247"/>
      <c r="K54" s="247"/>
      <c r="L54" s="247"/>
      <c r="M54" s="247"/>
      <c r="N54" s="242"/>
      <c r="O54" s="243"/>
      <c r="P54" s="121"/>
      <c r="Q54" s="164" t="str">
        <f>IF(AH54="","",VLOOKUP(AH54,DATE!$P$10:$S$99,2,FALSE))</f>
        <v/>
      </c>
      <c r="R54" s="125"/>
      <c r="S54" s="168" t="str">
        <f>IF(AH54="","",VLOOKUP(AH54,DATE!$P$10:$S$99,3,FALSE))</f>
        <v/>
      </c>
      <c r="T54" s="125"/>
      <c r="U54" s="172" t="str">
        <f>IF(AH54="","",VLOOKUP(AH54,DATE!$P$10:$S$99,4,FALSE))</f>
        <v/>
      </c>
      <c r="V54" s="125"/>
      <c r="Y54" s="105">
        <f t="shared" si="16"/>
        <v>0</v>
      </c>
      <c r="Z54" s="105">
        <f t="shared" si="17"/>
        <v>0</v>
      </c>
      <c r="AA54" s="105">
        <f t="shared" si="18"/>
        <v>0</v>
      </c>
      <c r="AB54" s="105">
        <f t="shared" si="19"/>
        <v>0</v>
      </c>
      <c r="AC54" s="105">
        <f t="shared" si="20"/>
        <v>0</v>
      </c>
      <c r="AD54" s="105">
        <f t="shared" si="21"/>
        <v>0</v>
      </c>
      <c r="AE54" s="105">
        <f t="shared" si="22"/>
        <v>0</v>
      </c>
      <c r="AF54" s="73" t="str">
        <f>IF(ISERROR(VLOOKUP(AE54,DATE!$B$10:$C$17,2,FALSE)),"",VLOOKUP(AE54,DATE!$B$10:$C$17,2,FALSE))</f>
        <v/>
      </c>
      <c r="AG54" s="105"/>
      <c r="AH54" s="105" t="str">
        <f>IF(OR(I54="",AF54="",P54=""),"",I54&amp;AF54&amp;P54)</f>
        <v/>
      </c>
      <c r="AI54" s="97" t="str">
        <f>IF(ISERROR(VLOOKUP(AE54,DATE!$B$11:$D$17,3,FALSE)),"",VLOOKUP(AE54,DATE!$B$11:$D$17,3,FALSE))</f>
        <v/>
      </c>
      <c r="AK54" s="97" t="str">
        <f>IF(ISERROR(VLOOKUP(AH54,DATE!$P$10:$AI$99,$AK$6,FALSE)),"",VLOOKUP(AH54,DATE!$P$10:$AI$99,$AK$6,FALSE))</f>
        <v/>
      </c>
      <c r="AL54" s="97" t="str">
        <f>IF(ISERROR(VLOOKUP(AH54,DATE!$P$10:$AI$99,$AL$6,FALSE)),"",VLOOKUP(AH54,DATE!$P$10:$AI$99,$AL$6,FALSE))</f>
        <v/>
      </c>
      <c r="AM54" s="97" t="str">
        <f>IF(ISERROR(VLOOKUP(AH54,DATE!$P$10:$AI$99,$AL$6+1,FALSE)),"",VLOOKUP(AH54,DATE!$P$10:$AI$99,$AL$6+1,FALSE))</f>
        <v/>
      </c>
      <c r="AN54" s="97" t="str">
        <f>IF(ISERROR(VLOOKUP(AH54,DATE!$P$10:$AI$99,$AL$6+2,FALSE)),"",VLOOKUP(AH54,DATE!$P$10:$AI$99,$AL$6+2,FALSE))</f>
        <v/>
      </c>
    </row>
    <row r="55" spans="1:40" ht="18.75" x14ac:dyDescent="0.4">
      <c r="A55" s="118">
        <v>42</v>
      </c>
      <c r="B55" s="244"/>
      <c r="C55" s="244"/>
      <c r="D55" s="244"/>
      <c r="E55" s="244"/>
      <c r="F55" s="245"/>
      <c r="G55" s="246"/>
      <c r="H55" s="246"/>
      <c r="I55" s="245"/>
      <c r="J55" s="247"/>
      <c r="K55" s="247"/>
      <c r="L55" s="247"/>
      <c r="M55" s="247"/>
      <c r="N55" s="248"/>
      <c r="O55" s="249"/>
      <c r="P55" s="122"/>
      <c r="Q55" s="162" t="str">
        <f>IF(AH55="","",VLOOKUP(AH55,DATE!$P$10:$S$99,2,FALSE))</f>
        <v/>
      </c>
      <c r="R55" s="126"/>
      <c r="S55" s="166" t="str">
        <f>IF(AH55="","",VLOOKUP(AH55,DATE!$P$10:$S$99,3,FALSE))</f>
        <v/>
      </c>
      <c r="T55" s="126"/>
      <c r="U55" s="170" t="str">
        <f>IF(AH55="","",VLOOKUP(AH55,DATE!$P$10:$S$99,4,FALSE))</f>
        <v/>
      </c>
      <c r="V55" s="126"/>
      <c r="Y55" s="105">
        <f t="shared" si="16"/>
        <v>0</v>
      </c>
      <c r="Z55" s="105">
        <f t="shared" si="17"/>
        <v>0</v>
      </c>
      <c r="AA55" s="105">
        <f t="shared" si="18"/>
        <v>0</v>
      </c>
      <c r="AB55" s="105">
        <f t="shared" si="19"/>
        <v>0</v>
      </c>
      <c r="AC55" s="105">
        <f t="shared" si="20"/>
        <v>0</v>
      </c>
      <c r="AD55" s="105">
        <f t="shared" si="21"/>
        <v>0</v>
      </c>
      <c r="AE55" s="105">
        <f t="shared" si="22"/>
        <v>0</v>
      </c>
      <c r="AF55" s="73" t="str">
        <f>IF(ISERROR(VLOOKUP(AE55,DATE!$B$10:$C$17,2,FALSE)),"",VLOOKUP(AE55,DATE!$B$10:$C$17,2,FALSE))</f>
        <v/>
      </c>
      <c r="AG55" s="105"/>
      <c r="AH55" s="105" t="str">
        <f t="shared" si="23"/>
        <v/>
      </c>
      <c r="AI55" s="97" t="str">
        <f>IF(ISERROR(VLOOKUP(AE55,DATE!$B$11:$D$17,3,FALSE)),"",VLOOKUP(AE55,DATE!$B$11:$D$17,3,FALSE))</f>
        <v/>
      </c>
      <c r="AK55" s="97" t="str">
        <f>IF(ISERROR(VLOOKUP(AH55,DATE!$P$10:$AI$99,$AK$6,FALSE)),"",VLOOKUP(AH55,DATE!$P$10:$AI$99,$AK$6,FALSE))</f>
        <v/>
      </c>
      <c r="AL55" s="97" t="str">
        <f>IF(ISERROR(VLOOKUP(AH55,DATE!$P$10:$AI$99,$AL$6,FALSE)),"",VLOOKUP(AH55,DATE!$P$10:$AI$99,$AL$6,FALSE))</f>
        <v/>
      </c>
      <c r="AM55" s="97" t="str">
        <f>IF(ISERROR(VLOOKUP(AH55,DATE!$P$10:$AI$99,$AL$6+1,FALSE)),"",VLOOKUP(AH55,DATE!$P$10:$AI$99,$AL$6+1,FALSE))</f>
        <v/>
      </c>
      <c r="AN55" s="97" t="str">
        <f>IF(ISERROR(VLOOKUP(AH55,DATE!$P$10:$AI$99,$AL$6+2,FALSE)),"",VLOOKUP(AH55,DATE!$P$10:$AI$99,$AL$6+2,FALSE))</f>
        <v/>
      </c>
    </row>
    <row r="56" spans="1:40" ht="18.75" x14ac:dyDescent="0.4">
      <c r="A56" s="118">
        <v>43</v>
      </c>
      <c r="B56" s="244"/>
      <c r="C56" s="244"/>
      <c r="D56" s="244"/>
      <c r="E56" s="244"/>
      <c r="F56" s="245"/>
      <c r="G56" s="246"/>
      <c r="H56" s="246"/>
      <c r="I56" s="245"/>
      <c r="J56" s="247"/>
      <c r="K56" s="247"/>
      <c r="L56" s="247"/>
      <c r="M56" s="247"/>
      <c r="N56" s="248"/>
      <c r="O56" s="249"/>
      <c r="P56" s="122"/>
      <c r="Q56" s="162" t="str">
        <f>IF(AH56="","",VLOOKUP(AH56,DATE!$P$10:$S$99,2,FALSE))</f>
        <v/>
      </c>
      <c r="R56" s="126"/>
      <c r="S56" s="166" t="str">
        <f>IF(AH56="","",VLOOKUP(AH56,DATE!$P$10:$S$99,3,FALSE))</f>
        <v/>
      </c>
      <c r="T56" s="126"/>
      <c r="U56" s="170" t="str">
        <f>IF(AH56="","",VLOOKUP(AH56,DATE!$P$10:$S$99,4,FALSE))</f>
        <v/>
      </c>
      <c r="V56" s="126"/>
      <c r="Y56" s="105">
        <f t="shared" si="16"/>
        <v>0</v>
      </c>
      <c r="Z56" s="105">
        <f t="shared" si="17"/>
        <v>0</v>
      </c>
      <c r="AA56" s="105">
        <f t="shared" si="18"/>
        <v>0</v>
      </c>
      <c r="AB56" s="105">
        <f t="shared" si="19"/>
        <v>0</v>
      </c>
      <c r="AC56" s="105">
        <f t="shared" si="20"/>
        <v>0</v>
      </c>
      <c r="AD56" s="105">
        <f t="shared" si="21"/>
        <v>0</v>
      </c>
      <c r="AE56" s="105">
        <f t="shared" si="22"/>
        <v>0</v>
      </c>
      <c r="AF56" s="73" t="str">
        <f>IF(ISERROR(VLOOKUP(AE56,DATE!$B$10:$C$17,2,FALSE)),"",VLOOKUP(AE56,DATE!$B$10:$C$17,2,FALSE))</f>
        <v/>
      </c>
      <c r="AG56" s="105"/>
      <c r="AH56" s="105" t="str">
        <f t="shared" si="23"/>
        <v/>
      </c>
      <c r="AI56" s="97" t="str">
        <f>IF(ISERROR(VLOOKUP(AE56,DATE!$B$11:$D$17,3,FALSE)),"",VLOOKUP(AE56,DATE!$B$11:$D$17,3,FALSE))</f>
        <v/>
      </c>
      <c r="AK56" s="97" t="str">
        <f>IF(ISERROR(VLOOKUP(AH56,DATE!$P$10:$AI$99,$AK$6,FALSE)),"",VLOOKUP(AH56,DATE!$P$10:$AI$99,$AK$6,FALSE))</f>
        <v/>
      </c>
      <c r="AL56" s="97" t="str">
        <f>IF(ISERROR(VLOOKUP(AH56,DATE!$P$10:$AI$99,$AL$6,FALSE)),"",VLOOKUP(AH56,DATE!$P$10:$AI$99,$AL$6,FALSE))</f>
        <v/>
      </c>
      <c r="AM56" s="97" t="str">
        <f>IF(ISERROR(VLOOKUP(AH56,DATE!$P$10:$AI$99,$AL$6+1,FALSE)),"",VLOOKUP(AH56,DATE!$P$10:$AI$99,$AL$6+1,FALSE))</f>
        <v/>
      </c>
      <c r="AN56" s="97" t="str">
        <f>IF(ISERROR(VLOOKUP(AH56,DATE!$P$10:$AI$99,$AL$6+2,FALSE)),"",VLOOKUP(AH56,DATE!$P$10:$AI$99,$AL$6+2,FALSE))</f>
        <v/>
      </c>
    </row>
    <row r="57" spans="1:40" ht="18.75" x14ac:dyDescent="0.4">
      <c r="A57" s="118">
        <v>44</v>
      </c>
      <c r="B57" s="244"/>
      <c r="C57" s="244"/>
      <c r="D57" s="244"/>
      <c r="E57" s="244"/>
      <c r="F57" s="245"/>
      <c r="G57" s="246"/>
      <c r="H57" s="246"/>
      <c r="I57" s="245"/>
      <c r="J57" s="247"/>
      <c r="K57" s="247"/>
      <c r="L57" s="247"/>
      <c r="M57" s="247"/>
      <c r="N57" s="248"/>
      <c r="O57" s="249"/>
      <c r="P57" s="122"/>
      <c r="Q57" s="162" t="str">
        <f>IF(AH57="","",VLOOKUP(AH57,DATE!$P$10:$S$99,2,FALSE))</f>
        <v/>
      </c>
      <c r="R57" s="126"/>
      <c r="S57" s="166" t="str">
        <f>IF(AH57="","",VLOOKUP(AH57,DATE!$P$10:$S$99,3,FALSE))</f>
        <v/>
      </c>
      <c r="T57" s="126"/>
      <c r="U57" s="170" t="str">
        <f>IF(AH57="","",VLOOKUP(AH57,DATE!$P$10:$S$99,4,FALSE))</f>
        <v/>
      </c>
      <c r="V57" s="126"/>
      <c r="Y57" s="105">
        <f t="shared" si="16"/>
        <v>0</v>
      </c>
      <c r="Z57" s="105">
        <f t="shared" si="17"/>
        <v>0</v>
      </c>
      <c r="AA57" s="105">
        <f t="shared" si="18"/>
        <v>0</v>
      </c>
      <c r="AB57" s="105">
        <f t="shared" si="19"/>
        <v>0</v>
      </c>
      <c r="AC57" s="105">
        <f t="shared" si="20"/>
        <v>0</v>
      </c>
      <c r="AD57" s="105">
        <f t="shared" si="21"/>
        <v>0</v>
      </c>
      <c r="AE57" s="105">
        <f t="shared" si="22"/>
        <v>0</v>
      </c>
      <c r="AF57" s="73" t="str">
        <f>IF(ISERROR(VLOOKUP(AE57,DATE!$B$10:$C$17,2,FALSE)),"",VLOOKUP(AE57,DATE!$B$10:$C$17,2,FALSE))</f>
        <v/>
      </c>
      <c r="AG57" s="105"/>
      <c r="AH57" s="105" t="str">
        <f t="shared" si="23"/>
        <v/>
      </c>
      <c r="AI57" s="97" t="str">
        <f>IF(ISERROR(VLOOKUP(AE57,DATE!$B$11:$D$17,3,FALSE)),"",VLOOKUP(AE57,DATE!$B$11:$D$17,3,FALSE))</f>
        <v/>
      </c>
      <c r="AK57" s="97" t="str">
        <f>IF(ISERROR(VLOOKUP(AH57,DATE!$P$10:$AI$99,$AK$6,FALSE)),"",VLOOKUP(AH57,DATE!$P$10:$AI$99,$AK$6,FALSE))</f>
        <v/>
      </c>
      <c r="AL57" s="97" t="str">
        <f>IF(ISERROR(VLOOKUP(AH57,DATE!$P$10:$AI$99,$AL$6,FALSE)),"",VLOOKUP(AH57,DATE!$P$10:$AI$99,$AL$6,FALSE))</f>
        <v/>
      </c>
      <c r="AM57" s="97" t="str">
        <f>IF(ISERROR(VLOOKUP(AH57,DATE!$P$10:$AI$99,$AL$6+1,FALSE)),"",VLOOKUP(AH57,DATE!$P$10:$AI$99,$AL$6+1,FALSE))</f>
        <v/>
      </c>
      <c r="AN57" s="97" t="str">
        <f>IF(ISERROR(VLOOKUP(AH57,DATE!$P$10:$AI$99,$AL$6+2,FALSE)),"",VLOOKUP(AH57,DATE!$P$10:$AI$99,$AL$6+2,FALSE))</f>
        <v/>
      </c>
    </row>
    <row r="58" spans="1:40" ht="18.75" x14ac:dyDescent="0.4">
      <c r="A58" s="119">
        <v>45</v>
      </c>
      <c r="B58" s="250"/>
      <c r="C58" s="250"/>
      <c r="D58" s="250"/>
      <c r="E58" s="250"/>
      <c r="F58" s="251"/>
      <c r="G58" s="252"/>
      <c r="H58" s="252"/>
      <c r="I58" s="251"/>
      <c r="J58" s="253"/>
      <c r="K58" s="253"/>
      <c r="L58" s="253"/>
      <c r="M58" s="253"/>
      <c r="N58" s="254"/>
      <c r="O58" s="255"/>
      <c r="P58" s="123"/>
      <c r="Q58" s="163" t="str">
        <f>IF(AH58="","",VLOOKUP(AH58,DATE!$P$10:$S$99,2,FALSE))</f>
        <v/>
      </c>
      <c r="R58" s="127"/>
      <c r="S58" s="167" t="str">
        <f>IF(AH58="","",VLOOKUP(AH58,DATE!$P$10:$S$99,3,FALSE))</f>
        <v/>
      </c>
      <c r="T58" s="127"/>
      <c r="U58" s="171" t="str">
        <f>IF(AH58="","",VLOOKUP(AH58,DATE!$P$10:$S$99,4,FALSE))</f>
        <v/>
      </c>
      <c r="V58" s="127"/>
      <c r="Y58" s="105">
        <f t="shared" si="16"/>
        <v>0</v>
      </c>
      <c r="Z58" s="105">
        <f t="shared" si="17"/>
        <v>0</v>
      </c>
      <c r="AA58" s="105">
        <f t="shared" si="18"/>
        <v>0</v>
      </c>
      <c r="AB58" s="105">
        <f t="shared" si="19"/>
        <v>0</v>
      </c>
      <c r="AC58" s="105">
        <f t="shared" si="20"/>
        <v>0</v>
      </c>
      <c r="AD58" s="105">
        <f t="shared" si="21"/>
        <v>0</v>
      </c>
      <c r="AE58" s="105">
        <f t="shared" si="22"/>
        <v>0</v>
      </c>
      <c r="AF58" s="73" t="str">
        <f>IF(ISERROR(VLOOKUP(AE58,DATE!$B$10:$C$17,2,FALSE)),"",VLOOKUP(AE58,DATE!$B$10:$C$17,2,FALSE))</f>
        <v/>
      </c>
      <c r="AG58" s="105"/>
      <c r="AH58" s="105" t="str">
        <f t="shared" si="23"/>
        <v/>
      </c>
      <c r="AI58" s="97" t="str">
        <f>IF(ISERROR(VLOOKUP(AE58,DATE!$B$11:$D$17,3,FALSE)),"",VLOOKUP(AE58,DATE!$B$11:$D$17,3,FALSE))</f>
        <v/>
      </c>
      <c r="AK58" s="97" t="str">
        <f>IF(ISERROR(VLOOKUP(AH58,DATE!$P$10:$AI$99,$AK$6,FALSE)),"",VLOOKUP(AH58,DATE!$P$10:$AI$99,$AK$6,FALSE))</f>
        <v/>
      </c>
      <c r="AL58" s="97" t="str">
        <f>IF(ISERROR(VLOOKUP(AH58,DATE!$P$10:$AI$99,$AL$6,FALSE)),"",VLOOKUP(AH58,DATE!$P$10:$AI$99,$AL$6,FALSE))</f>
        <v/>
      </c>
      <c r="AM58" s="97" t="str">
        <f>IF(ISERROR(VLOOKUP(AH58,DATE!$P$10:$AI$99,$AL$6+1,FALSE)),"",VLOOKUP(AH58,DATE!$P$10:$AI$99,$AL$6+1,FALSE))</f>
        <v/>
      </c>
      <c r="AN58" s="97" t="str">
        <f>IF(ISERROR(VLOOKUP(AH58,DATE!$P$10:$AI$99,$AL$6+2,FALSE)),"",VLOOKUP(AH58,DATE!$P$10:$AI$99,$AL$6+2,FALSE))</f>
        <v/>
      </c>
    </row>
    <row r="59" spans="1:40" ht="18.75" x14ac:dyDescent="0.4">
      <c r="A59" s="118">
        <v>46</v>
      </c>
      <c r="B59" s="244"/>
      <c r="C59" s="244"/>
      <c r="D59" s="244"/>
      <c r="E59" s="244"/>
      <c r="F59" s="245"/>
      <c r="G59" s="246"/>
      <c r="H59" s="246"/>
      <c r="I59" s="245"/>
      <c r="J59" s="247"/>
      <c r="K59" s="247"/>
      <c r="L59" s="247"/>
      <c r="M59" s="247"/>
      <c r="N59" s="242"/>
      <c r="O59" s="243"/>
      <c r="P59" s="121"/>
      <c r="Q59" s="164" t="str">
        <f>IF(AH59="","",VLOOKUP(AH59,DATE!$P$10:$S$99,2,FALSE))</f>
        <v/>
      </c>
      <c r="R59" s="125"/>
      <c r="S59" s="168" t="str">
        <f>IF(AH59="","",VLOOKUP(AH59,DATE!$P$10:$S$99,3,FALSE))</f>
        <v/>
      </c>
      <c r="T59" s="125"/>
      <c r="U59" s="172" t="str">
        <f>IF(AH59="","",VLOOKUP(AH59,DATE!$P$10:$S$99,4,FALSE))</f>
        <v/>
      </c>
      <c r="V59" s="125"/>
      <c r="Y59" s="105">
        <f t="shared" si="16"/>
        <v>0</v>
      </c>
      <c r="Z59" s="105">
        <f t="shared" si="17"/>
        <v>0</v>
      </c>
      <c r="AA59" s="105">
        <f t="shared" si="18"/>
        <v>0</v>
      </c>
      <c r="AB59" s="105">
        <f t="shared" si="19"/>
        <v>0</v>
      </c>
      <c r="AC59" s="105">
        <f t="shared" si="20"/>
        <v>0</v>
      </c>
      <c r="AD59" s="105">
        <f t="shared" si="21"/>
        <v>0</v>
      </c>
      <c r="AE59" s="105">
        <f t="shared" si="22"/>
        <v>0</v>
      </c>
      <c r="AF59" s="73" t="str">
        <f>IF(ISERROR(VLOOKUP(AE59,DATE!$B$10:$C$17,2,FALSE)),"",VLOOKUP(AE59,DATE!$B$10:$C$17,2,FALSE))</f>
        <v/>
      </c>
      <c r="AG59" s="105"/>
      <c r="AH59" s="105" t="str">
        <f t="shared" si="23"/>
        <v/>
      </c>
      <c r="AI59" s="97" t="str">
        <f>IF(ISERROR(VLOOKUP(AE59,DATE!$B$11:$D$17,3,FALSE)),"",VLOOKUP(AE59,DATE!$B$11:$D$17,3,FALSE))</f>
        <v/>
      </c>
      <c r="AK59" s="97" t="str">
        <f>IF(ISERROR(VLOOKUP(AH59,DATE!$P$10:$AI$99,$AK$6,FALSE)),"",VLOOKUP(AH59,DATE!$P$10:$AI$99,$AK$6,FALSE))</f>
        <v/>
      </c>
      <c r="AL59" s="97" t="str">
        <f>IF(ISERROR(VLOOKUP(AH59,DATE!$P$10:$AI$99,$AL$6,FALSE)),"",VLOOKUP(AH59,DATE!$P$10:$AI$99,$AL$6,FALSE))</f>
        <v/>
      </c>
      <c r="AM59" s="97" t="str">
        <f>IF(ISERROR(VLOOKUP(AH59,DATE!$P$10:$AI$99,$AL$6+1,FALSE)),"",VLOOKUP(AH59,DATE!$P$10:$AI$99,$AL$6+1,FALSE))</f>
        <v/>
      </c>
      <c r="AN59" s="97" t="str">
        <f>IF(ISERROR(VLOOKUP(AH59,DATE!$P$10:$AI$99,$AL$6+2,FALSE)),"",VLOOKUP(AH59,DATE!$P$10:$AI$99,$AL$6+2,FALSE))</f>
        <v/>
      </c>
    </row>
    <row r="60" spans="1:40" ht="18.75" x14ac:dyDescent="0.4">
      <c r="A60" s="118">
        <v>47</v>
      </c>
      <c r="B60" s="244"/>
      <c r="C60" s="244"/>
      <c r="D60" s="244"/>
      <c r="E60" s="244"/>
      <c r="F60" s="245"/>
      <c r="G60" s="246"/>
      <c r="H60" s="246"/>
      <c r="I60" s="245"/>
      <c r="J60" s="247"/>
      <c r="K60" s="247"/>
      <c r="L60" s="247"/>
      <c r="M60" s="247"/>
      <c r="N60" s="248"/>
      <c r="O60" s="249"/>
      <c r="P60" s="122"/>
      <c r="Q60" s="162" t="str">
        <f>IF(AH60="","",VLOOKUP(AH60,DATE!$P$10:$S$99,2,FALSE))</f>
        <v/>
      </c>
      <c r="R60" s="126"/>
      <c r="S60" s="166" t="str">
        <f>IF(AH60="","",VLOOKUP(AH60,DATE!$P$10:$S$99,3,FALSE))</f>
        <v/>
      </c>
      <c r="T60" s="126"/>
      <c r="U60" s="170" t="str">
        <f>IF(AH60="","",VLOOKUP(AH60,DATE!$P$10:$S$99,4,FALSE))</f>
        <v/>
      </c>
      <c r="V60" s="126"/>
      <c r="Y60" s="105">
        <f t="shared" si="16"/>
        <v>0</v>
      </c>
      <c r="Z60" s="105">
        <f t="shared" si="17"/>
        <v>0</v>
      </c>
      <c r="AA60" s="105">
        <f t="shared" si="18"/>
        <v>0</v>
      </c>
      <c r="AB60" s="105">
        <f t="shared" si="19"/>
        <v>0</v>
      </c>
      <c r="AC60" s="105">
        <f t="shared" si="20"/>
        <v>0</v>
      </c>
      <c r="AD60" s="105">
        <f t="shared" si="21"/>
        <v>0</v>
      </c>
      <c r="AE60" s="105">
        <f t="shared" si="22"/>
        <v>0</v>
      </c>
      <c r="AF60" s="73" t="str">
        <f>IF(ISERROR(VLOOKUP(AE60,DATE!$B$10:$C$17,2,FALSE)),"",VLOOKUP(AE60,DATE!$B$10:$C$17,2,FALSE))</f>
        <v/>
      </c>
      <c r="AG60" s="105"/>
      <c r="AH60" s="105" t="str">
        <f t="shared" si="23"/>
        <v/>
      </c>
      <c r="AI60" s="97" t="str">
        <f>IF(ISERROR(VLOOKUP(AE60,DATE!$B$11:$D$17,3,FALSE)),"",VLOOKUP(AE60,DATE!$B$11:$D$17,3,FALSE))</f>
        <v/>
      </c>
      <c r="AK60" s="97" t="str">
        <f>IF(ISERROR(VLOOKUP(AH60,DATE!$P$10:$AI$99,$AK$6,FALSE)),"",VLOOKUP(AH60,DATE!$P$10:$AI$99,$AK$6,FALSE))</f>
        <v/>
      </c>
      <c r="AL60" s="97" t="str">
        <f>IF(ISERROR(VLOOKUP(AH60,DATE!$P$10:$AI$99,$AL$6,FALSE)),"",VLOOKUP(AH60,DATE!$P$10:$AI$99,$AL$6,FALSE))</f>
        <v/>
      </c>
      <c r="AM60" s="97" t="str">
        <f>IF(ISERROR(VLOOKUP(AH60,DATE!$P$10:$AI$99,$AL$6+1,FALSE)),"",VLOOKUP(AH60,DATE!$P$10:$AI$99,$AL$6+1,FALSE))</f>
        <v/>
      </c>
      <c r="AN60" s="97" t="str">
        <f>IF(ISERROR(VLOOKUP(AH60,DATE!$P$10:$AI$99,$AL$6+2,FALSE)),"",VLOOKUP(AH60,DATE!$P$10:$AI$99,$AL$6+2,FALSE))</f>
        <v/>
      </c>
    </row>
    <row r="61" spans="1:40" ht="18.75" x14ac:dyDescent="0.4">
      <c r="A61" s="118">
        <v>48</v>
      </c>
      <c r="B61" s="244"/>
      <c r="C61" s="244"/>
      <c r="D61" s="244"/>
      <c r="E61" s="244"/>
      <c r="F61" s="245"/>
      <c r="G61" s="246"/>
      <c r="H61" s="246"/>
      <c r="I61" s="245"/>
      <c r="J61" s="247"/>
      <c r="K61" s="247"/>
      <c r="L61" s="247"/>
      <c r="M61" s="247"/>
      <c r="N61" s="248"/>
      <c r="O61" s="249"/>
      <c r="P61" s="122"/>
      <c r="Q61" s="162" t="str">
        <f>IF(AH61="","",VLOOKUP(AH61,DATE!$P$10:$S$99,2,FALSE))</f>
        <v/>
      </c>
      <c r="R61" s="126"/>
      <c r="S61" s="166" t="str">
        <f>IF(AH61="","",VLOOKUP(AH61,DATE!$P$10:$S$99,3,FALSE))</f>
        <v/>
      </c>
      <c r="T61" s="126"/>
      <c r="U61" s="170" t="str">
        <f>IF(AH61="","",VLOOKUP(AH61,DATE!$P$10:$S$99,4,FALSE))</f>
        <v/>
      </c>
      <c r="V61" s="126"/>
      <c r="Y61" s="105">
        <f t="shared" si="16"/>
        <v>0</v>
      </c>
      <c r="Z61" s="105">
        <f t="shared" si="17"/>
        <v>0</v>
      </c>
      <c r="AA61" s="105">
        <f t="shared" si="18"/>
        <v>0</v>
      </c>
      <c r="AB61" s="105">
        <f t="shared" si="19"/>
        <v>0</v>
      </c>
      <c r="AC61" s="105">
        <f t="shared" si="20"/>
        <v>0</v>
      </c>
      <c r="AD61" s="105">
        <f t="shared" si="21"/>
        <v>0</v>
      </c>
      <c r="AE61" s="105">
        <f t="shared" si="22"/>
        <v>0</v>
      </c>
      <c r="AF61" s="73" t="str">
        <f>IF(ISERROR(VLOOKUP(AE61,DATE!$B$10:$C$17,2,FALSE)),"",VLOOKUP(AE61,DATE!$B$10:$C$17,2,FALSE))</f>
        <v/>
      </c>
      <c r="AG61" s="105"/>
      <c r="AH61" s="105" t="str">
        <f t="shared" si="23"/>
        <v/>
      </c>
      <c r="AI61" s="97" t="str">
        <f>IF(ISERROR(VLOOKUP(AE61,DATE!$B$11:$D$17,3,FALSE)),"",VLOOKUP(AE61,DATE!$B$11:$D$17,3,FALSE))</f>
        <v/>
      </c>
      <c r="AK61" s="97" t="str">
        <f>IF(ISERROR(VLOOKUP(AH61,DATE!$P$10:$AI$99,$AK$6,FALSE)),"",VLOOKUP(AH61,DATE!$P$10:$AI$99,$AK$6,FALSE))</f>
        <v/>
      </c>
      <c r="AL61" s="97" t="str">
        <f>IF(ISERROR(VLOOKUP(AH61,DATE!$P$10:$AI$99,$AL$6,FALSE)),"",VLOOKUP(AH61,DATE!$P$10:$AI$99,$AL$6,FALSE))</f>
        <v/>
      </c>
      <c r="AM61" s="97" t="str">
        <f>IF(ISERROR(VLOOKUP(AH61,DATE!$P$10:$AI$99,$AL$6+1,FALSE)),"",VLOOKUP(AH61,DATE!$P$10:$AI$99,$AL$6+1,FALSE))</f>
        <v/>
      </c>
      <c r="AN61" s="97" t="str">
        <f>IF(ISERROR(VLOOKUP(AH61,DATE!$P$10:$AI$99,$AL$6+2,FALSE)),"",VLOOKUP(AH61,DATE!$P$10:$AI$99,$AL$6+2,FALSE))</f>
        <v/>
      </c>
    </row>
    <row r="62" spans="1:40" ht="18.75" x14ac:dyDescent="0.4">
      <c r="A62" s="118">
        <v>49</v>
      </c>
      <c r="B62" s="244"/>
      <c r="C62" s="244"/>
      <c r="D62" s="244"/>
      <c r="E62" s="244"/>
      <c r="F62" s="245"/>
      <c r="G62" s="246"/>
      <c r="H62" s="246"/>
      <c r="I62" s="245"/>
      <c r="J62" s="247"/>
      <c r="K62" s="247"/>
      <c r="L62" s="247"/>
      <c r="M62" s="247"/>
      <c r="N62" s="248"/>
      <c r="O62" s="249"/>
      <c r="P62" s="122"/>
      <c r="Q62" s="162" t="str">
        <f>IF(AH62="","",VLOOKUP(AH62,DATE!$P$10:$S$99,2,FALSE))</f>
        <v/>
      </c>
      <c r="R62" s="126"/>
      <c r="S62" s="166" t="str">
        <f>IF(AH62="","",VLOOKUP(AH62,DATE!$P$10:$S$99,3,FALSE))</f>
        <v/>
      </c>
      <c r="T62" s="126"/>
      <c r="U62" s="170" t="str">
        <f>IF(AH62="","",VLOOKUP(AH62,DATE!$P$10:$S$99,4,FALSE))</f>
        <v/>
      </c>
      <c r="V62" s="126"/>
      <c r="Y62" s="105">
        <f t="shared" si="16"/>
        <v>0</v>
      </c>
      <c r="Z62" s="105">
        <f t="shared" si="17"/>
        <v>0</v>
      </c>
      <c r="AA62" s="105">
        <f t="shared" si="18"/>
        <v>0</v>
      </c>
      <c r="AB62" s="105">
        <f t="shared" si="19"/>
        <v>0</v>
      </c>
      <c r="AC62" s="105">
        <f t="shared" si="20"/>
        <v>0</v>
      </c>
      <c r="AD62" s="105">
        <f t="shared" si="21"/>
        <v>0</v>
      </c>
      <c r="AE62" s="105">
        <f t="shared" si="22"/>
        <v>0</v>
      </c>
      <c r="AF62" s="73" t="str">
        <f>IF(ISERROR(VLOOKUP(AE62,DATE!$B$10:$C$17,2,FALSE)),"",VLOOKUP(AE62,DATE!$B$10:$C$17,2,FALSE))</f>
        <v/>
      </c>
      <c r="AG62" s="105"/>
      <c r="AH62" s="105" t="str">
        <f t="shared" si="23"/>
        <v/>
      </c>
      <c r="AI62" s="97" t="str">
        <f>IF(ISERROR(VLOOKUP(AE62,DATE!$B$11:$D$17,3,FALSE)),"",VLOOKUP(AE62,DATE!$B$11:$D$17,3,FALSE))</f>
        <v/>
      </c>
      <c r="AK62" s="97" t="str">
        <f>IF(ISERROR(VLOOKUP(AH62,DATE!$P$10:$AI$99,$AK$6,FALSE)),"",VLOOKUP(AH62,DATE!$P$10:$AI$99,$AK$6,FALSE))</f>
        <v/>
      </c>
      <c r="AL62" s="97" t="str">
        <f>IF(ISERROR(VLOOKUP(AH62,DATE!$P$10:$AI$99,$AL$6,FALSE)),"",VLOOKUP(AH62,DATE!$P$10:$AI$99,$AL$6,FALSE))</f>
        <v/>
      </c>
      <c r="AM62" s="97" t="str">
        <f>IF(ISERROR(VLOOKUP(AH62,DATE!$P$10:$AI$99,$AL$6+1,FALSE)),"",VLOOKUP(AH62,DATE!$P$10:$AI$99,$AL$6+1,FALSE))</f>
        <v/>
      </c>
      <c r="AN62" s="97" t="str">
        <f>IF(ISERROR(VLOOKUP(AH62,DATE!$P$10:$AI$99,$AL$6+2,FALSE)),"",VLOOKUP(AH62,DATE!$P$10:$AI$99,$AL$6+2,FALSE))</f>
        <v/>
      </c>
    </row>
    <row r="63" spans="1:40" ht="18.75" x14ac:dyDescent="0.4">
      <c r="A63" s="119">
        <v>50</v>
      </c>
      <c r="B63" s="250"/>
      <c r="C63" s="250"/>
      <c r="D63" s="250"/>
      <c r="E63" s="250"/>
      <c r="F63" s="251"/>
      <c r="G63" s="252"/>
      <c r="H63" s="252"/>
      <c r="I63" s="251"/>
      <c r="J63" s="253"/>
      <c r="K63" s="253"/>
      <c r="L63" s="253"/>
      <c r="M63" s="253"/>
      <c r="N63" s="254"/>
      <c r="O63" s="255"/>
      <c r="P63" s="123"/>
      <c r="Q63" s="163" t="str">
        <f>IF(AH63="","",VLOOKUP(AH63,DATE!$P$10:$S$99,2,FALSE))</f>
        <v/>
      </c>
      <c r="R63" s="127"/>
      <c r="S63" s="167" t="str">
        <f>IF(AH63="","",VLOOKUP(AH63,DATE!$P$10:$S$99,3,FALSE))</f>
        <v/>
      </c>
      <c r="T63" s="127"/>
      <c r="U63" s="171" t="str">
        <f>IF(AH63="","",VLOOKUP(AH63,DATE!$P$10:$S$99,4,FALSE))</f>
        <v/>
      </c>
      <c r="V63" s="127"/>
      <c r="Y63" s="105">
        <f t="shared" si="16"/>
        <v>0</v>
      </c>
      <c r="Z63" s="105">
        <f t="shared" si="17"/>
        <v>0</v>
      </c>
      <c r="AA63" s="105">
        <f t="shared" si="18"/>
        <v>0</v>
      </c>
      <c r="AB63" s="105">
        <f t="shared" si="19"/>
        <v>0</v>
      </c>
      <c r="AC63" s="105">
        <f t="shared" si="20"/>
        <v>0</v>
      </c>
      <c r="AD63" s="105">
        <f t="shared" si="21"/>
        <v>0</v>
      </c>
      <c r="AE63" s="105">
        <f t="shared" si="22"/>
        <v>0</v>
      </c>
      <c r="AF63" s="73" t="str">
        <f>IF(ISERROR(VLOOKUP(AE63,DATE!$B$10:$C$17,2,FALSE)),"",VLOOKUP(AE63,DATE!$B$10:$C$17,2,FALSE))</f>
        <v/>
      </c>
      <c r="AG63" s="105"/>
      <c r="AH63" s="105" t="str">
        <f t="shared" si="23"/>
        <v/>
      </c>
      <c r="AI63" s="97" t="str">
        <f>IF(ISERROR(VLOOKUP(AE63,DATE!$B$11:$D$17,3,FALSE)),"",VLOOKUP(AE63,DATE!$B$11:$D$17,3,FALSE))</f>
        <v/>
      </c>
      <c r="AK63" s="97" t="str">
        <f>IF(ISERROR(VLOOKUP(AH63,DATE!$P$10:$AI$99,$AK$6,FALSE)),"",VLOOKUP(AH63,DATE!$P$10:$AI$99,$AK$6,FALSE))</f>
        <v/>
      </c>
      <c r="AL63" s="97" t="str">
        <f>IF(ISERROR(VLOOKUP(AH63,DATE!$P$10:$AI$99,$AL$6,FALSE)),"",VLOOKUP(AH63,DATE!$P$10:$AI$99,$AL$6,FALSE))</f>
        <v/>
      </c>
      <c r="AM63" s="97" t="str">
        <f>IF(ISERROR(VLOOKUP(AH63,DATE!$P$10:$AI$99,$AL$6+1,FALSE)),"",VLOOKUP(AH63,DATE!$P$10:$AI$99,$AL$6+1,FALSE))</f>
        <v/>
      </c>
      <c r="AN63" s="97" t="str">
        <f>IF(ISERROR(VLOOKUP(AH63,DATE!$P$10:$AI$99,$AL$6+2,FALSE)),"",VLOOKUP(AH63,DATE!$P$10:$AI$99,$AL$6+2,FALSE))</f>
        <v/>
      </c>
    </row>
    <row r="64" spans="1:40" ht="18.75" x14ac:dyDescent="0.4">
      <c r="A64" s="118">
        <v>51</v>
      </c>
      <c r="B64" s="244"/>
      <c r="C64" s="244"/>
      <c r="D64" s="244"/>
      <c r="E64" s="244"/>
      <c r="F64" s="245"/>
      <c r="G64" s="246"/>
      <c r="H64" s="246"/>
      <c r="I64" s="245"/>
      <c r="J64" s="247"/>
      <c r="K64" s="247"/>
      <c r="L64" s="247"/>
      <c r="M64" s="247"/>
      <c r="N64" s="242"/>
      <c r="O64" s="243"/>
      <c r="P64" s="121"/>
      <c r="Q64" s="164" t="str">
        <f>IF(AH64="","",VLOOKUP(AH64,DATE!$P$10:$S$99,2,FALSE))</f>
        <v/>
      </c>
      <c r="R64" s="125"/>
      <c r="S64" s="168" t="str">
        <f>IF(AH64="","",VLOOKUP(AH64,DATE!$P$10:$S$99,3,FALSE))</f>
        <v/>
      </c>
      <c r="T64" s="125"/>
      <c r="U64" s="172" t="str">
        <f>IF(AH64="","",VLOOKUP(AH64,DATE!$P$10:$S$99,4,FALSE))</f>
        <v/>
      </c>
      <c r="V64" s="125"/>
      <c r="Y64" s="105">
        <f t="shared" si="16"/>
        <v>0</v>
      </c>
      <c r="Z64" s="105">
        <f t="shared" si="17"/>
        <v>0</v>
      </c>
      <c r="AA64" s="105">
        <f t="shared" si="18"/>
        <v>0</v>
      </c>
      <c r="AB64" s="105">
        <f t="shared" si="19"/>
        <v>0</v>
      </c>
      <c r="AC64" s="105">
        <f t="shared" si="20"/>
        <v>0</v>
      </c>
      <c r="AD64" s="105">
        <f t="shared" si="21"/>
        <v>0</v>
      </c>
      <c r="AE64" s="105">
        <f t="shared" si="22"/>
        <v>0</v>
      </c>
      <c r="AF64" s="73" t="str">
        <f>IF(ISERROR(VLOOKUP(AE64,DATE!$B$10:$C$17,2,FALSE)),"",VLOOKUP(AE64,DATE!$B$10:$C$17,2,FALSE))</f>
        <v/>
      </c>
      <c r="AG64" s="105"/>
      <c r="AH64" s="105" t="str">
        <f t="shared" si="23"/>
        <v/>
      </c>
      <c r="AI64" s="97" t="str">
        <f>IF(ISERROR(VLOOKUP(AE64,DATE!$B$11:$D$17,3,FALSE)),"",VLOOKUP(AE64,DATE!$B$11:$D$17,3,FALSE))</f>
        <v/>
      </c>
      <c r="AK64" s="97" t="str">
        <f>IF(ISERROR(VLOOKUP(AH64,DATE!$P$10:$AI$99,$AK$6,FALSE)),"",VLOOKUP(AH64,DATE!$P$10:$AI$99,$AK$6,FALSE))</f>
        <v/>
      </c>
      <c r="AL64" s="97" t="str">
        <f>IF(ISERROR(VLOOKUP(AH64,DATE!$P$10:$AI$99,$AL$6,FALSE)),"",VLOOKUP(AH64,DATE!$P$10:$AI$99,$AL$6,FALSE))</f>
        <v/>
      </c>
      <c r="AM64" s="97" t="str">
        <f>IF(ISERROR(VLOOKUP(AH64,DATE!$P$10:$AI$99,$AL$6+1,FALSE)),"",VLOOKUP(AH64,DATE!$P$10:$AI$99,$AL$6+1,FALSE))</f>
        <v/>
      </c>
      <c r="AN64" s="97" t="str">
        <f>IF(ISERROR(VLOOKUP(AH64,DATE!$P$10:$AI$99,$AL$6+2,FALSE)),"",VLOOKUP(AH64,DATE!$P$10:$AI$99,$AL$6+2,FALSE))</f>
        <v/>
      </c>
    </row>
    <row r="65" spans="1:40" ht="18.75" x14ac:dyDescent="0.4">
      <c r="A65" s="118">
        <v>52</v>
      </c>
      <c r="B65" s="244"/>
      <c r="C65" s="244"/>
      <c r="D65" s="244"/>
      <c r="E65" s="244"/>
      <c r="F65" s="245"/>
      <c r="G65" s="246"/>
      <c r="H65" s="246"/>
      <c r="I65" s="245"/>
      <c r="J65" s="247"/>
      <c r="K65" s="247"/>
      <c r="L65" s="247"/>
      <c r="M65" s="247"/>
      <c r="N65" s="248"/>
      <c r="O65" s="249"/>
      <c r="P65" s="122"/>
      <c r="Q65" s="162" t="str">
        <f>IF(AH65="","",VLOOKUP(AH65,DATE!$P$10:$S$99,2,FALSE))</f>
        <v/>
      </c>
      <c r="R65" s="126"/>
      <c r="S65" s="166" t="str">
        <f>IF(AH65="","",VLOOKUP(AH65,DATE!$P$10:$S$99,3,FALSE))</f>
        <v/>
      </c>
      <c r="T65" s="126"/>
      <c r="U65" s="170" t="str">
        <f>IF(AH65="","",VLOOKUP(AH65,DATE!$P$10:$S$99,4,FALSE))</f>
        <v/>
      </c>
      <c r="V65" s="126"/>
      <c r="Y65" s="105">
        <f t="shared" ref="Y65:Y103" si="24">IF(OR(H65="一般",H65="大学"),1,0)</f>
        <v>0</v>
      </c>
      <c r="Z65" s="105">
        <f t="shared" ref="Z65:Z103" si="25">IF(H65="高校",1,0)</f>
        <v>0</v>
      </c>
      <c r="AA65" s="105">
        <f t="shared" ref="AA65:AA103" si="26">IF(H65="中学",IF(J65=1,0,1),0)</f>
        <v>0</v>
      </c>
      <c r="AB65" s="105">
        <f t="shared" ref="AB65:AB103" si="27">IF(H65="中学",IF(J65=1,1,0),0)</f>
        <v>0</v>
      </c>
      <c r="AC65" s="105">
        <f t="shared" ref="AC65:AC103" si="28">IF(H65="小学",IF(J65&gt;=5,1,0),0)</f>
        <v>0</v>
      </c>
      <c r="AD65" s="105">
        <f t="shared" ref="AD65:AD103" si="29">IF(H65="小学",IF(J65&lt;=4,1,0),0)</f>
        <v>0</v>
      </c>
      <c r="AE65" s="105">
        <f t="shared" ref="AE65:AE103" si="30">Y65+Z65*3+AA65*4+AB65*5+AC65*6+AD65*7</f>
        <v>0</v>
      </c>
      <c r="AF65" s="73" t="str">
        <f>IF(ISERROR(VLOOKUP(AE65,DATE!$B$10:$C$17,2,FALSE)),"",VLOOKUP(AE65,DATE!$B$10:$C$17,2,FALSE))</f>
        <v/>
      </c>
      <c r="AG65" s="105"/>
      <c r="AH65" s="105" t="str">
        <f t="shared" ref="AH65:AH103" si="31">IF(OR(I65="",AF65="",P65=""),"",I65&amp;AF65&amp;P65)</f>
        <v/>
      </c>
      <c r="AI65" s="97" t="str">
        <f>IF(ISERROR(VLOOKUP(AE65,DATE!$B$11:$D$17,3,FALSE)),"",VLOOKUP(AE65,DATE!$B$11:$D$17,3,FALSE))</f>
        <v/>
      </c>
      <c r="AK65" s="97" t="str">
        <f>IF(ISERROR(VLOOKUP(AH65,DATE!$P$10:$AI$99,$AK$6,FALSE)),"",VLOOKUP(AH65,DATE!$P$10:$AI$99,$AK$6,FALSE))</f>
        <v/>
      </c>
      <c r="AL65" s="97" t="str">
        <f>IF(ISERROR(VLOOKUP(AH65,DATE!$P$10:$AI$99,$AL$6,FALSE)),"",VLOOKUP(AH65,DATE!$P$10:$AI$99,$AL$6,FALSE))</f>
        <v/>
      </c>
      <c r="AM65" s="97" t="str">
        <f>IF(ISERROR(VLOOKUP(AH65,DATE!$P$10:$AI$99,$AL$6+1,FALSE)),"",VLOOKUP(AH65,DATE!$P$10:$AI$99,$AL$6+1,FALSE))</f>
        <v/>
      </c>
      <c r="AN65" s="97" t="str">
        <f>IF(ISERROR(VLOOKUP(AH65,DATE!$P$10:$AI$99,$AL$6+2,FALSE)),"",VLOOKUP(AH65,DATE!$P$10:$AI$99,$AL$6+2,FALSE))</f>
        <v/>
      </c>
    </row>
    <row r="66" spans="1:40" ht="18.75" x14ac:dyDescent="0.4">
      <c r="A66" s="118">
        <v>533</v>
      </c>
      <c r="B66" s="244"/>
      <c r="C66" s="244"/>
      <c r="D66" s="244"/>
      <c r="E66" s="244"/>
      <c r="F66" s="245"/>
      <c r="G66" s="246"/>
      <c r="H66" s="246"/>
      <c r="I66" s="245"/>
      <c r="J66" s="247"/>
      <c r="K66" s="247"/>
      <c r="L66" s="247"/>
      <c r="M66" s="247"/>
      <c r="N66" s="248"/>
      <c r="O66" s="249"/>
      <c r="P66" s="122"/>
      <c r="Q66" s="162" t="str">
        <f>IF(AH66="","",VLOOKUP(AH66,DATE!$P$10:$S$99,2,FALSE))</f>
        <v/>
      </c>
      <c r="R66" s="126"/>
      <c r="S66" s="166" t="str">
        <f>IF(AH66="","",VLOOKUP(AH66,DATE!$P$10:$S$99,3,FALSE))</f>
        <v/>
      </c>
      <c r="T66" s="126"/>
      <c r="U66" s="170" t="str">
        <f>IF(AH66="","",VLOOKUP(AH66,DATE!$P$10:$S$99,4,FALSE))</f>
        <v/>
      </c>
      <c r="V66" s="126"/>
      <c r="Y66" s="105">
        <f t="shared" si="24"/>
        <v>0</v>
      </c>
      <c r="Z66" s="105">
        <f t="shared" si="25"/>
        <v>0</v>
      </c>
      <c r="AA66" s="105">
        <f t="shared" si="26"/>
        <v>0</v>
      </c>
      <c r="AB66" s="105">
        <f t="shared" si="27"/>
        <v>0</v>
      </c>
      <c r="AC66" s="105">
        <f t="shared" si="28"/>
        <v>0</v>
      </c>
      <c r="AD66" s="105">
        <f t="shared" si="29"/>
        <v>0</v>
      </c>
      <c r="AE66" s="105">
        <f t="shared" si="30"/>
        <v>0</v>
      </c>
      <c r="AF66" s="73" t="str">
        <f>IF(ISERROR(VLOOKUP(AE66,DATE!$B$10:$C$17,2,FALSE)),"",VLOOKUP(AE66,DATE!$B$10:$C$17,2,FALSE))</f>
        <v/>
      </c>
      <c r="AG66" s="105"/>
      <c r="AH66" s="105" t="str">
        <f t="shared" si="31"/>
        <v/>
      </c>
      <c r="AI66" s="97" t="str">
        <f>IF(ISERROR(VLOOKUP(AE66,DATE!$B$11:$D$17,3,FALSE)),"",VLOOKUP(AE66,DATE!$B$11:$D$17,3,FALSE))</f>
        <v/>
      </c>
      <c r="AK66" s="97" t="str">
        <f>IF(ISERROR(VLOOKUP(AH66,DATE!$P$10:$AI$99,$AK$6,FALSE)),"",VLOOKUP(AH66,DATE!$P$10:$AI$99,$AK$6,FALSE))</f>
        <v/>
      </c>
      <c r="AL66" s="97" t="str">
        <f>IF(ISERROR(VLOOKUP(AH66,DATE!$P$10:$AI$99,$AL$6,FALSE)),"",VLOOKUP(AH66,DATE!$P$10:$AI$99,$AL$6,FALSE))</f>
        <v/>
      </c>
      <c r="AM66" s="97" t="str">
        <f>IF(ISERROR(VLOOKUP(AH66,DATE!$P$10:$AI$99,$AL$6+1,FALSE)),"",VLOOKUP(AH66,DATE!$P$10:$AI$99,$AL$6+1,FALSE))</f>
        <v/>
      </c>
      <c r="AN66" s="97" t="str">
        <f>IF(ISERROR(VLOOKUP(AH66,DATE!$P$10:$AI$99,$AL$6+2,FALSE)),"",VLOOKUP(AH66,DATE!$P$10:$AI$99,$AL$6+2,FALSE))</f>
        <v/>
      </c>
    </row>
    <row r="67" spans="1:40" ht="18.75" x14ac:dyDescent="0.4">
      <c r="A67" s="118">
        <v>54</v>
      </c>
      <c r="B67" s="244"/>
      <c r="C67" s="244"/>
      <c r="D67" s="244"/>
      <c r="E67" s="244"/>
      <c r="F67" s="245"/>
      <c r="G67" s="246"/>
      <c r="H67" s="246"/>
      <c r="I67" s="245"/>
      <c r="J67" s="247"/>
      <c r="K67" s="247"/>
      <c r="L67" s="247"/>
      <c r="M67" s="247"/>
      <c r="N67" s="248"/>
      <c r="O67" s="249"/>
      <c r="P67" s="122"/>
      <c r="Q67" s="162" t="str">
        <f>IF(AH67="","",VLOOKUP(AH67,DATE!$P$10:$S$99,2,FALSE))</f>
        <v/>
      </c>
      <c r="R67" s="126"/>
      <c r="S67" s="166" t="str">
        <f>IF(AH67="","",VLOOKUP(AH67,DATE!$P$10:$S$99,3,FALSE))</f>
        <v/>
      </c>
      <c r="T67" s="126"/>
      <c r="U67" s="170" t="str">
        <f>IF(AH67="","",VLOOKUP(AH67,DATE!$P$10:$S$99,4,FALSE))</f>
        <v/>
      </c>
      <c r="V67" s="126"/>
      <c r="Y67" s="105">
        <f t="shared" si="24"/>
        <v>0</v>
      </c>
      <c r="Z67" s="105">
        <f t="shared" si="25"/>
        <v>0</v>
      </c>
      <c r="AA67" s="105">
        <f t="shared" si="26"/>
        <v>0</v>
      </c>
      <c r="AB67" s="105">
        <f t="shared" si="27"/>
        <v>0</v>
      </c>
      <c r="AC67" s="105">
        <f t="shared" si="28"/>
        <v>0</v>
      </c>
      <c r="AD67" s="105">
        <f t="shared" si="29"/>
        <v>0</v>
      </c>
      <c r="AE67" s="105">
        <f t="shared" si="30"/>
        <v>0</v>
      </c>
      <c r="AF67" s="73" t="str">
        <f>IF(ISERROR(VLOOKUP(AE67,DATE!$B$10:$C$17,2,FALSE)),"",VLOOKUP(AE67,DATE!$B$10:$C$17,2,FALSE))</f>
        <v/>
      </c>
      <c r="AG67" s="105"/>
      <c r="AH67" s="105" t="str">
        <f t="shared" si="31"/>
        <v/>
      </c>
      <c r="AI67" s="97" t="str">
        <f>IF(ISERROR(VLOOKUP(AE67,DATE!$B$11:$D$17,3,FALSE)),"",VLOOKUP(AE67,DATE!$B$11:$D$17,3,FALSE))</f>
        <v/>
      </c>
      <c r="AK67" s="97" t="str">
        <f>IF(ISERROR(VLOOKUP(AH67,DATE!$P$10:$AI$99,$AK$6,FALSE)),"",VLOOKUP(AH67,DATE!$P$10:$AI$99,$AK$6,FALSE))</f>
        <v/>
      </c>
      <c r="AL67" s="97" t="str">
        <f>IF(ISERROR(VLOOKUP(AH67,DATE!$P$10:$AI$99,$AL$6,FALSE)),"",VLOOKUP(AH67,DATE!$P$10:$AI$99,$AL$6,FALSE))</f>
        <v/>
      </c>
      <c r="AM67" s="97" t="str">
        <f>IF(ISERROR(VLOOKUP(AH67,DATE!$P$10:$AI$99,$AL$6+1,FALSE)),"",VLOOKUP(AH67,DATE!$P$10:$AI$99,$AL$6+1,FALSE))</f>
        <v/>
      </c>
      <c r="AN67" s="97" t="str">
        <f>IF(ISERROR(VLOOKUP(AH67,DATE!$P$10:$AI$99,$AL$6+2,FALSE)),"",VLOOKUP(AH67,DATE!$P$10:$AI$99,$AL$6+2,FALSE))</f>
        <v/>
      </c>
    </row>
    <row r="68" spans="1:40" ht="18.75" x14ac:dyDescent="0.4">
      <c r="A68" s="119">
        <v>55</v>
      </c>
      <c r="B68" s="250"/>
      <c r="C68" s="250"/>
      <c r="D68" s="250"/>
      <c r="E68" s="250"/>
      <c r="F68" s="251"/>
      <c r="G68" s="252"/>
      <c r="H68" s="252"/>
      <c r="I68" s="251"/>
      <c r="J68" s="253"/>
      <c r="K68" s="253"/>
      <c r="L68" s="253"/>
      <c r="M68" s="253"/>
      <c r="N68" s="254"/>
      <c r="O68" s="255"/>
      <c r="P68" s="123"/>
      <c r="Q68" s="163" t="str">
        <f>IF(AH68="","",VLOOKUP(AH68,DATE!$P$10:$S$99,2,FALSE))</f>
        <v/>
      </c>
      <c r="R68" s="127"/>
      <c r="S68" s="167" t="str">
        <f>IF(AH68="","",VLOOKUP(AH68,DATE!$P$10:$S$99,3,FALSE))</f>
        <v/>
      </c>
      <c r="T68" s="127"/>
      <c r="U68" s="171" t="str">
        <f>IF(AH68="","",VLOOKUP(AH68,DATE!$P$10:$S$99,4,FALSE))</f>
        <v/>
      </c>
      <c r="V68" s="127"/>
      <c r="Y68" s="105">
        <f t="shared" si="24"/>
        <v>0</v>
      </c>
      <c r="Z68" s="105">
        <f t="shared" si="25"/>
        <v>0</v>
      </c>
      <c r="AA68" s="105">
        <f t="shared" si="26"/>
        <v>0</v>
      </c>
      <c r="AB68" s="105">
        <f t="shared" si="27"/>
        <v>0</v>
      </c>
      <c r="AC68" s="105">
        <f t="shared" si="28"/>
        <v>0</v>
      </c>
      <c r="AD68" s="105">
        <f t="shared" si="29"/>
        <v>0</v>
      </c>
      <c r="AE68" s="105">
        <f t="shared" si="30"/>
        <v>0</v>
      </c>
      <c r="AF68" s="73" t="str">
        <f>IF(ISERROR(VLOOKUP(AE68,DATE!$B$10:$C$17,2,FALSE)),"",VLOOKUP(AE68,DATE!$B$10:$C$17,2,FALSE))</f>
        <v/>
      </c>
      <c r="AG68" s="105"/>
      <c r="AH68" s="105" t="str">
        <f t="shared" si="31"/>
        <v/>
      </c>
      <c r="AI68" s="97" t="str">
        <f>IF(ISERROR(VLOOKUP(AE68,DATE!$B$11:$D$17,3,FALSE)),"",VLOOKUP(AE68,DATE!$B$11:$D$17,3,FALSE))</f>
        <v/>
      </c>
      <c r="AK68" s="97" t="str">
        <f>IF(ISERROR(VLOOKUP(AH68,DATE!$P$10:$AI$99,$AK$6,FALSE)),"",VLOOKUP(AH68,DATE!$P$10:$AI$99,$AK$6,FALSE))</f>
        <v/>
      </c>
      <c r="AL68" s="97" t="str">
        <f>IF(ISERROR(VLOOKUP(AH68,DATE!$P$10:$AI$99,$AL$6,FALSE)),"",VLOOKUP(AH68,DATE!$P$10:$AI$99,$AL$6,FALSE))</f>
        <v/>
      </c>
      <c r="AM68" s="97" t="str">
        <f>IF(ISERROR(VLOOKUP(AH68,DATE!$P$10:$AI$99,$AL$6+1,FALSE)),"",VLOOKUP(AH68,DATE!$P$10:$AI$99,$AL$6+1,FALSE))</f>
        <v/>
      </c>
      <c r="AN68" s="97" t="str">
        <f>IF(ISERROR(VLOOKUP(AH68,DATE!$P$10:$AI$99,$AL$6+2,FALSE)),"",VLOOKUP(AH68,DATE!$P$10:$AI$99,$AL$6+2,FALSE))</f>
        <v/>
      </c>
    </row>
    <row r="69" spans="1:40" ht="18.75" x14ac:dyDescent="0.4">
      <c r="A69" s="118">
        <v>56</v>
      </c>
      <c r="B69" s="244"/>
      <c r="C69" s="244"/>
      <c r="D69" s="244"/>
      <c r="E69" s="244"/>
      <c r="F69" s="245"/>
      <c r="G69" s="246"/>
      <c r="H69" s="246"/>
      <c r="I69" s="245"/>
      <c r="J69" s="247"/>
      <c r="K69" s="247"/>
      <c r="L69" s="247"/>
      <c r="M69" s="247"/>
      <c r="N69" s="242"/>
      <c r="O69" s="243"/>
      <c r="P69" s="121"/>
      <c r="Q69" s="164" t="str">
        <f>IF(AH69="","",VLOOKUP(AH69,DATE!$P$10:$S$99,2,FALSE))</f>
        <v/>
      </c>
      <c r="R69" s="125"/>
      <c r="S69" s="168" t="str">
        <f>IF(AH69="","",VLOOKUP(AH69,DATE!$P$10:$S$99,3,FALSE))</f>
        <v/>
      </c>
      <c r="T69" s="125"/>
      <c r="U69" s="172" t="str">
        <f>IF(AH69="","",VLOOKUP(AH69,DATE!$P$10:$S$99,4,FALSE))</f>
        <v/>
      </c>
      <c r="V69" s="125"/>
      <c r="Y69" s="105">
        <f t="shared" si="24"/>
        <v>0</v>
      </c>
      <c r="Z69" s="105">
        <f t="shared" si="25"/>
        <v>0</v>
      </c>
      <c r="AA69" s="105">
        <f t="shared" si="26"/>
        <v>0</v>
      </c>
      <c r="AB69" s="105">
        <f t="shared" si="27"/>
        <v>0</v>
      </c>
      <c r="AC69" s="105">
        <f t="shared" si="28"/>
        <v>0</v>
      </c>
      <c r="AD69" s="105">
        <f t="shared" si="29"/>
        <v>0</v>
      </c>
      <c r="AE69" s="105">
        <f t="shared" si="30"/>
        <v>0</v>
      </c>
      <c r="AF69" s="73" t="str">
        <f>IF(ISERROR(VLOOKUP(AE69,DATE!$B$10:$C$17,2,FALSE)),"",VLOOKUP(AE69,DATE!$B$10:$C$17,2,FALSE))</f>
        <v/>
      </c>
      <c r="AG69" s="105"/>
      <c r="AH69" s="105" t="str">
        <f t="shared" si="31"/>
        <v/>
      </c>
      <c r="AI69" s="97" t="str">
        <f>IF(ISERROR(VLOOKUP(AE69,DATE!$B$11:$D$17,3,FALSE)),"",VLOOKUP(AE69,DATE!$B$11:$D$17,3,FALSE))</f>
        <v/>
      </c>
      <c r="AK69" s="97" t="str">
        <f>IF(ISERROR(VLOOKUP(AH69,DATE!$P$10:$AI$99,$AK$6,FALSE)),"",VLOOKUP(AH69,DATE!$P$10:$AI$99,$AK$6,FALSE))</f>
        <v/>
      </c>
      <c r="AL69" s="97" t="str">
        <f>IF(ISERROR(VLOOKUP(AH69,DATE!$P$10:$AI$99,$AL$6,FALSE)),"",VLOOKUP(AH69,DATE!$P$10:$AI$99,$AL$6,FALSE))</f>
        <v/>
      </c>
      <c r="AM69" s="97" t="str">
        <f>IF(ISERROR(VLOOKUP(AH69,DATE!$P$10:$AI$99,$AL$6+1,FALSE)),"",VLOOKUP(AH69,DATE!$P$10:$AI$99,$AL$6+1,FALSE))</f>
        <v/>
      </c>
      <c r="AN69" s="97" t="str">
        <f>IF(ISERROR(VLOOKUP(AH69,DATE!$P$10:$AI$99,$AL$6+2,FALSE)),"",VLOOKUP(AH69,DATE!$P$10:$AI$99,$AL$6+2,FALSE))</f>
        <v/>
      </c>
    </row>
    <row r="70" spans="1:40" ht="18.75" x14ac:dyDescent="0.4">
      <c r="A70" s="118">
        <v>57</v>
      </c>
      <c r="B70" s="244"/>
      <c r="C70" s="244"/>
      <c r="D70" s="244"/>
      <c r="E70" s="244"/>
      <c r="F70" s="245"/>
      <c r="G70" s="246"/>
      <c r="H70" s="246"/>
      <c r="I70" s="245"/>
      <c r="J70" s="247"/>
      <c r="K70" s="247"/>
      <c r="L70" s="247"/>
      <c r="M70" s="247"/>
      <c r="N70" s="248"/>
      <c r="O70" s="249"/>
      <c r="P70" s="122"/>
      <c r="Q70" s="162" t="str">
        <f>IF(AH70="","",VLOOKUP(AH70,DATE!$P$10:$S$99,2,FALSE))</f>
        <v/>
      </c>
      <c r="R70" s="126"/>
      <c r="S70" s="166" t="str">
        <f>IF(AH70="","",VLOOKUP(AH70,DATE!$P$10:$S$99,3,FALSE))</f>
        <v/>
      </c>
      <c r="T70" s="126"/>
      <c r="U70" s="170" t="str">
        <f>IF(AH70="","",VLOOKUP(AH70,DATE!$P$10:$S$99,4,FALSE))</f>
        <v/>
      </c>
      <c r="V70" s="126"/>
      <c r="Y70" s="105">
        <f t="shared" si="24"/>
        <v>0</v>
      </c>
      <c r="Z70" s="105">
        <f t="shared" si="25"/>
        <v>0</v>
      </c>
      <c r="AA70" s="105">
        <f t="shared" si="26"/>
        <v>0</v>
      </c>
      <c r="AB70" s="105">
        <f t="shared" si="27"/>
        <v>0</v>
      </c>
      <c r="AC70" s="105">
        <f t="shared" si="28"/>
        <v>0</v>
      </c>
      <c r="AD70" s="105">
        <f t="shared" si="29"/>
        <v>0</v>
      </c>
      <c r="AE70" s="105">
        <f t="shared" si="30"/>
        <v>0</v>
      </c>
      <c r="AF70" s="73" t="str">
        <f>IF(ISERROR(VLOOKUP(AE70,DATE!$B$10:$C$17,2,FALSE)),"",VLOOKUP(AE70,DATE!$B$10:$C$17,2,FALSE))</f>
        <v/>
      </c>
      <c r="AG70" s="105"/>
      <c r="AH70" s="105" t="str">
        <f t="shared" si="31"/>
        <v/>
      </c>
      <c r="AI70" s="97" t="str">
        <f>IF(ISERROR(VLOOKUP(AE70,DATE!$B$11:$D$17,3,FALSE)),"",VLOOKUP(AE70,DATE!$B$11:$D$17,3,FALSE))</f>
        <v/>
      </c>
      <c r="AK70" s="97" t="str">
        <f>IF(ISERROR(VLOOKUP(AH70,DATE!$P$10:$AI$99,$AK$6,FALSE)),"",VLOOKUP(AH70,DATE!$P$10:$AI$99,$AK$6,FALSE))</f>
        <v/>
      </c>
      <c r="AL70" s="97" t="str">
        <f>IF(ISERROR(VLOOKUP(AH70,DATE!$P$10:$AI$99,$AL$6,FALSE)),"",VLOOKUP(AH70,DATE!$P$10:$AI$99,$AL$6,FALSE))</f>
        <v/>
      </c>
      <c r="AM70" s="97" t="str">
        <f>IF(ISERROR(VLOOKUP(AH70,DATE!$P$10:$AI$99,$AL$6+1,FALSE)),"",VLOOKUP(AH70,DATE!$P$10:$AI$99,$AL$6+1,FALSE))</f>
        <v/>
      </c>
      <c r="AN70" s="97" t="str">
        <f>IF(ISERROR(VLOOKUP(AH70,DATE!$P$10:$AI$99,$AL$6+2,FALSE)),"",VLOOKUP(AH70,DATE!$P$10:$AI$99,$AL$6+2,FALSE))</f>
        <v/>
      </c>
    </row>
    <row r="71" spans="1:40" ht="18.75" x14ac:dyDescent="0.4">
      <c r="A71" s="118">
        <v>58</v>
      </c>
      <c r="B71" s="244"/>
      <c r="C71" s="244"/>
      <c r="D71" s="244"/>
      <c r="E71" s="244"/>
      <c r="F71" s="245"/>
      <c r="G71" s="246"/>
      <c r="H71" s="246"/>
      <c r="I71" s="245"/>
      <c r="J71" s="247"/>
      <c r="K71" s="247"/>
      <c r="L71" s="247"/>
      <c r="M71" s="247"/>
      <c r="N71" s="248"/>
      <c r="O71" s="249"/>
      <c r="P71" s="122"/>
      <c r="Q71" s="162" t="str">
        <f>IF(AH71="","",VLOOKUP(AH71,DATE!$P$10:$S$99,2,FALSE))</f>
        <v/>
      </c>
      <c r="R71" s="126"/>
      <c r="S71" s="166" t="str">
        <f>IF(AH71="","",VLOOKUP(AH71,DATE!$P$10:$S$99,3,FALSE))</f>
        <v/>
      </c>
      <c r="T71" s="126"/>
      <c r="U71" s="170" t="str">
        <f>IF(AH71="","",VLOOKUP(AH71,DATE!$P$10:$S$99,4,FALSE))</f>
        <v/>
      </c>
      <c r="V71" s="126"/>
      <c r="Y71" s="105">
        <f t="shared" si="24"/>
        <v>0</v>
      </c>
      <c r="Z71" s="105">
        <f t="shared" si="25"/>
        <v>0</v>
      </c>
      <c r="AA71" s="105">
        <f t="shared" si="26"/>
        <v>0</v>
      </c>
      <c r="AB71" s="105">
        <f t="shared" si="27"/>
        <v>0</v>
      </c>
      <c r="AC71" s="105">
        <f t="shared" si="28"/>
        <v>0</v>
      </c>
      <c r="AD71" s="105">
        <f t="shared" si="29"/>
        <v>0</v>
      </c>
      <c r="AE71" s="105">
        <f t="shared" si="30"/>
        <v>0</v>
      </c>
      <c r="AF71" s="73" t="str">
        <f>IF(ISERROR(VLOOKUP(AE71,DATE!$B$10:$C$17,2,FALSE)),"",VLOOKUP(AE71,DATE!$B$10:$C$17,2,FALSE))</f>
        <v/>
      </c>
      <c r="AG71" s="105"/>
      <c r="AH71" s="105" t="str">
        <f t="shared" si="31"/>
        <v/>
      </c>
      <c r="AI71" s="97" t="str">
        <f>IF(ISERROR(VLOOKUP(AE71,DATE!$B$11:$D$17,3,FALSE)),"",VLOOKUP(AE71,DATE!$B$11:$D$17,3,FALSE))</f>
        <v/>
      </c>
      <c r="AK71" s="97" t="str">
        <f>IF(ISERROR(VLOOKUP(AH71,DATE!$P$10:$AI$99,$AK$6,FALSE)),"",VLOOKUP(AH71,DATE!$P$10:$AI$99,$AK$6,FALSE))</f>
        <v/>
      </c>
      <c r="AL71" s="97" t="str">
        <f>IF(ISERROR(VLOOKUP(AH71,DATE!$P$10:$AI$99,$AL$6,FALSE)),"",VLOOKUP(AH71,DATE!$P$10:$AI$99,$AL$6,FALSE))</f>
        <v/>
      </c>
      <c r="AM71" s="97" t="str">
        <f>IF(ISERROR(VLOOKUP(AH71,DATE!$P$10:$AI$99,$AL$6+1,FALSE)),"",VLOOKUP(AH71,DATE!$P$10:$AI$99,$AL$6+1,FALSE))</f>
        <v/>
      </c>
      <c r="AN71" s="97" t="str">
        <f>IF(ISERROR(VLOOKUP(AH71,DATE!$P$10:$AI$99,$AL$6+2,FALSE)),"",VLOOKUP(AH71,DATE!$P$10:$AI$99,$AL$6+2,FALSE))</f>
        <v/>
      </c>
    </row>
    <row r="72" spans="1:40" ht="18.75" x14ac:dyDescent="0.4">
      <c r="A72" s="118">
        <v>59</v>
      </c>
      <c r="B72" s="244"/>
      <c r="C72" s="244"/>
      <c r="D72" s="244"/>
      <c r="E72" s="244"/>
      <c r="F72" s="245"/>
      <c r="G72" s="246"/>
      <c r="H72" s="246"/>
      <c r="I72" s="245"/>
      <c r="J72" s="247"/>
      <c r="K72" s="247"/>
      <c r="L72" s="247"/>
      <c r="M72" s="247"/>
      <c r="N72" s="248"/>
      <c r="O72" s="249"/>
      <c r="P72" s="122"/>
      <c r="Q72" s="162" t="str">
        <f>IF(AH72="","",VLOOKUP(AH72,DATE!$P$10:$S$99,2,FALSE))</f>
        <v/>
      </c>
      <c r="R72" s="126"/>
      <c r="S72" s="166" t="str">
        <f>IF(AH72="","",VLOOKUP(AH72,DATE!$P$10:$S$99,3,FALSE))</f>
        <v/>
      </c>
      <c r="T72" s="126"/>
      <c r="U72" s="170" t="str">
        <f>IF(AH72="","",VLOOKUP(AH72,DATE!$P$10:$S$99,4,FALSE))</f>
        <v/>
      </c>
      <c r="V72" s="126"/>
      <c r="Y72" s="105">
        <f t="shared" si="24"/>
        <v>0</v>
      </c>
      <c r="Z72" s="105">
        <f t="shared" si="25"/>
        <v>0</v>
      </c>
      <c r="AA72" s="105">
        <f t="shared" si="26"/>
        <v>0</v>
      </c>
      <c r="AB72" s="105">
        <f t="shared" si="27"/>
        <v>0</v>
      </c>
      <c r="AC72" s="105">
        <f t="shared" si="28"/>
        <v>0</v>
      </c>
      <c r="AD72" s="105">
        <f t="shared" si="29"/>
        <v>0</v>
      </c>
      <c r="AE72" s="105">
        <f t="shared" si="30"/>
        <v>0</v>
      </c>
      <c r="AF72" s="73" t="str">
        <f>IF(ISERROR(VLOOKUP(AE72,DATE!$B$10:$C$17,2,FALSE)),"",VLOOKUP(AE72,DATE!$B$10:$C$17,2,FALSE))</f>
        <v/>
      </c>
      <c r="AG72" s="105"/>
      <c r="AH72" s="105" t="str">
        <f t="shared" si="31"/>
        <v/>
      </c>
      <c r="AI72" s="97" t="str">
        <f>IF(ISERROR(VLOOKUP(AE72,DATE!$B$11:$D$17,3,FALSE)),"",VLOOKUP(AE72,DATE!$B$11:$D$17,3,FALSE))</f>
        <v/>
      </c>
      <c r="AK72" s="97" t="str">
        <f>IF(ISERROR(VLOOKUP(AH72,DATE!$P$10:$AI$99,$AK$6,FALSE)),"",VLOOKUP(AH72,DATE!$P$10:$AI$99,$AK$6,FALSE))</f>
        <v/>
      </c>
      <c r="AL72" s="97" t="str">
        <f>IF(ISERROR(VLOOKUP(AH72,DATE!$P$10:$AI$99,$AL$6,FALSE)),"",VLOOKUP(AH72,DATE!$P$10:$AI$99,$AL$6,FALSE))</f>
        <v/>
      </c>
      <c r="AM72" s="97" t="str">
        <f>IF(ISERROR(VLOOKUP(AH72,DATE!$P$10:$AI$99,$AL$6+1,FALSE)),"",VLOOKUP(AH72,DATE!$P$10:$AI$99,$AL$6+1,FALSE))</f>
        <v/>
      </c>
      <c r="AN72" s="97" t="str">
        <f>IF(ISERROR(VLOOKUP(AH72,DATE!$P$10:$AI$99,$AL$6+2,FALSE)),"",VLOOKUP(AH72,DATE!$P$10:$AI$99,$AL$6+2,FALSE))</f>
        <v/>
      </c>
    </row>
    <row r="73" spans="1:40" ht="18.75" x14ac:dyDescent="0.4">
      <c r="A73" s="119">
        <v>60</v>
      </c>
      <c r="B73" s="250"/>
      <c r="C73" s="250"/>
      <c r="D73" s="250"/>
      <c r="E73" s="250"/>
      <c r="F73" s="251"/>
      <c r="G73" s="252"/>
      <c r="H73" s="252"/>
      <c r="I73" s="251"/>
      <c r="J73" s="253"/>
      <c r="K73" s="253"/>
      <c r="L73" s="253"/>
      <c r="M73" s="253"/>
      <c r="N73" s="254"/>
      <c r="O73" s="255"/>
      <c r="P73" s="123"/>
      <c r="Q73" s="163" t="str">
        <f>IF(AH73="","",VLOOKUP(AH73,DATE!$P$10:$S$99,2,FALSE))</f>
        <v/>
      </c>
      <c r="R73" s="127"/>
      <c r="S73" s="167" t="str">
        <f>IF(AH73="","",VLOOKUP(AH73,DATE!$P$10:$S$99,3,FALSE))</f>
        <v/>
      </c>
      <c r="T73" s="127"/>
      <c r="U73" s="171" t="str">
        <f>IF(AH73="","",VLOOKUP(AH73,DATE!$P$10:$S$99,4,FALSE))</f>
        <v/>
      </c>
      <c r="V73" s="127"/>
      <c r="Y73" s="105">
        <f t="shared" si="24"/>
        <v>0</v>
      </c>
      <c r="Z73" s="105">
        <f t="shared" si="25"/>
        <v>0</v>
      </c>
      <c r="AA73" s="105">
        <f t="shared" si="26"/>
        <v>0</v>
      </c>
      <c r="AB73" s="105">
        <f t="shared" si="27"/>
        <v>0</v>
      </c>
      <c r="AC73" s="105">
        <f t="shared" si="28"/>
        <v>0</v>
      </c>
      <c r="AD73" s="105">
        <f t="shared" si="29"/>
        <v>0</v>
      </c>
      <c r="AE73" s="105">
        <f t="shared" si="30"/>
        <v>0</v>
      </c>
      <c r="AF73" s="73" t="str">
        <f>IF(ISERROR(VLOOKUP(AE73,DATE!$B$10:$C$17,2,FALSE)),"",VLOOKUP(AE73,DATE!$B$10:$C$17,2,FALSE))</f>
        <v/>
      </c>
      <c r="AG73" s="105"/>
      <c r="AH73" s="105" t="str">
        <f t="shared" si="31"/>
        <v/>
      </c>
      <c r="AI73" s="97" t="str">
        <f>IF(ISERROR(VLOOKUP(AE73,DATE!$B$11:$D$17,3,FALSE)),"",VLOOKUP(AE73,DATE!$B$11:$D$17,3,FALSE))</f>
        <v/>
      </c>
      <c r="AK73" s="97" t="str">
        <f>IF(ISERROR(VLOOKUP(AH73,DATE!$P$10:$AI$99,$AK$6,FALSE)),"",VLOOKUP(AH73,DATE!$P$10:$AI$99,$AK$6,FALSE))</f>
        <v/>
      </c>
      <c r="AL73" s="97" t="str">
        <f>IF(ISERROR(VLOOKUP(AH73,DATE!$P$10:$AI$99,$AL$6,FALSE)),"",VLOOKUP(AH73,DATE!$P$10:$AI$99,$AL$6,FALSE))</f>
        <v/>
      </c>
      <c r="AM73" s="97" t="str">
        <f>IF(ISERROR(VLOOKUP(AH73,DATE!$P$10:$AI$99,$AL$6+1,FALSE)),"",VLOOKUP(AH73,DATE!$P$10:$AI$99,$AL$6+1,FALSE))</f>
        <v/>
      </c>
      <c r="AN73" s="97" t="str">
        <f>IF(ISERROR(VLOOKUP(AH73,DATE!$P$10:$AI$99,$AL$6+2,FALSE)),"",VLOOKUP(AH73,DATE!$P$10:$AI$99,$AL$6+2,FALSE))</f>
        <v/>
      </c>
    </row>
    <row r="74" spans="1:40" ht="18.75" x14ac:dyDescent="0.4">
      <c r="A74" s="118">
        <v>61</v>
      </c>
      <c r="B74" s="244"/>
      <c r="C74" s="244"/>
      <c r="D74" s="244"/>
      <c r="E74" s="244"/>
      <c r="F74" s="245"/>
      <c r="G74" s="246"/>
      <c r="H74" s="246"/>
      <c r="I74" s="245"/>
      <c r="J74" s="247"/>
      <c r="K74" s="247"/>
      <c r="L74" s="247"/>
      <c r="M74" s="247"/>
      <c r="N74" s="242"/>
      <c r="O74" s="243"/>
      <c r="P74" s="121"/>
      <c r="Q74" s="164" t="str">
        <f>IF(AH74="","",VLOOKUP(AH74,DATE!$P$10:$S$99,2,FALSE))</f>
        <v/>
      </c>
      <c r="R74" s="125"/>
      <c r="S74" s="168" t="str">
        <f>IF(AH74="","",VLOOKUP(AH74,DATE!$P$10:$S$99,3,FALSE))</f>
        <v/>
      </c>
      <c r="T74" s="125"/>
      <c r="U74" s="172" t="str">
        <f>IF(AH74="","",VLOOKUP(AH74,DATE!$P$10:$S$99,4,FALSE))</f>
        <v/>
      </c>
      <c r="V74" s="125"/>
      <c r="Y74" s="105">
        <f t="shared" si="24"/>
        <v>0</v>
      </c>
      <c r="Z74" s="105">
        <f t="shared" si="25"/>
        <v>0</v>
      </c>
      <c r="AA74" s="105">
        <f t="shared" si="26"/>
        <v>0</v>
      </c>
      <c r="AB74" s="105">
        <f t="shared" si="27"/>
        <v>0</v>
      </c>
      <c r="AC74" s="105">
        <f t="shared" si="28"/>
        <v>0</v>
      </c>
      <c r="AD74" s="105">
        <f t="shared" si="29"/>
        <v>0</v>
      </c>
      <c r="AE74" s="105">
        <f t="shared" si="30"/>
        <v>0</v>
      </c>
      <c r="AF74" s="73" t="str">
        <f>IF(ISERROR(VLOOKUP(AE74,DATE!$B$10:$C$17,2,FALSE)),"",VLOOKUP(AE74,DATE!$B$10:$C$17,2,FALSE))</f>
        <v/>
      </c>
      <c r="AG74" s="105"/>
      <c r="AH74" s="105" t="str">
        <f t="shared" si="31"/>
        <v/>
      </c>
      <c r="AI74" s="97" t="str">
        <f>IF(ISERROR(VLOOKUP(AE74,DATE!$B$11:$D$17,3,FALSE)),"",VLOOKUP(AE74,DATE!$B$11:$D$17,3,FALSE))</f>
        <v/>
      </c>
      <c r="AK74" s="97" t="str">
        <f>IF(ISERROR(VLOOKUP(AH74,DATE!$P$10:$AI$99,$AK$6,FALSE)),"",VLOOKUP(AH74,DATE!$P$10:$AI$99,$AK$6,FALSE))</f>
        <v/>
      </c>
      <c r="AL74" s="97" t="str">
        <f>IF(ISERROR(VLOOKUP(AH74,DATE!$P$10:$AI$99,$AL$6,FALSE)),"",VLOOKUP(AH74,DATE!$P$10:$AI$99,$AL$6,FALSE))</f>
        <v/>
      </c>
      <c r="AM74" s="97" t="str">
        <f>IF(ISERROR(VLOOKUP(AH74,DATE!$P$10:$AI$99,$AL$6+1,FALSE)),"",VLOOKUP(AH74,DATE!$P$10:$AI$99,$AL$6+1,FALSE))</f>
        <v/>
      </c>
      <c r="AN74" s="97" t="str">
        <f>IF(ISERROR(VLOOKUP(AH74,DATE!$P$10:$AI$99,$AL$6+2,FALSE)),"",VLOOKUP(AH74,DATE!$P$10:$AI$99,$AL$6+2,FALSE))</f>
        <v/>
      </c>
    </row>
    <row r="75" spans="1:40" ht="18.75" x14ac:dyDescent="0.4">
      <c r="A75" s="118">
        <v>62</v>
      </c>
      <c r="B75" s="244"/>
      <c r="C75" s="244"/>
      <c r="D75" s="244"/>
      <c r="E75" s="244"/>
      <c r="F75" s="245"/>
      <c r="G75" s="246"/>
      <c r="H75" s="246"/>
      <c r="I75" s="245"/>
      <c r="J75" s="247"/>
      <c r="K75" s="247"/>
      <c r="L75" s="247"/>
      <c r="M75" s="247"/>
      <c r="N75" s="248"/>
      <c r="O75" s="249"/>
      <c r="P75" s="122"/>
      <c r="Q75" s="162" t="str">
        <f>IF(AH75="","",VLOOKUP(AH75,DATE!$P$10:$S$99,2,FALSE))</f>
        <v/>
      </c>
      <c r="R75" s="126"/>
      <c r="S75" s="166" t="str">
        <f>IF(AH75="","",VLOOKUP(AH75,DATE!$P$10:$S$99,3,FALSE))</f>
        <v/>
      </c>
      <c r="T75" s="126"/>
      <c r="U75" s="170" t="str">
        <f>IF(AH75="","",VLOOKUP(AH75,DATE!$P$10:$S$99,4,FALSE))</f>
        <v/>
      </c>
      <c r="V75" s="126"/>
      <c r="Y75" s="105">
        <f t="shared" si="24"/>
        <v>0</v>
      </c>
      <c r="Z75" s="105">
        <f t="shared" si="25"/>
        <v>0</v>
      </c>
      <c r="AA75" s="105">
        <f t="shared" si="26"/>
        <v>0</v>
      </c>
      <c r="AB75" s="105">
        <f t="shared" si="27"/>
        <v>0</v>
      </c>
      <c r="AC75" s="105">
        <f t="shared" si="28"/>
        <v>0</v>
      </c>
      <c r="AD75" s="105">
        <f t="shared" si="29"/>
        <v>0</v>
      </c>
      <c r="AE75" s="105">
        <f t="shared" si="30"/>
        <v>0</v>
      </c>
      <c r="AF75" s="73" t="str">
        <f>IF(ISERROR(VLOOKUP(AE75,DATE!$B$10:$C$17,2,FALSE)),"",VLOOKUP(AE75,DATE!$B$10:$C$17,2,FALSE))</f>
        <v/>
      </c>
      <c r="AG75" s="105"/>
      <c r="AH75" s="105" t="str">
        <f t="shared" si="31"/>
        <v/>
      </c>
      <c r="AI75" s="97" t="str">
        <f>IF(ISERROR(VLOOKUP(AE75,DATE!$B$11:$D$17,3,FALSE)),"",VLOOKUP(AE75,DATE!$B$11:$D$17,3,FALSE))</f>
        <v/>
      </c>
      <c r="AK75" s="97" t="str">
        <f>IF(ISERROR(VLOOKUP(AH75,DATE!$P$10:$AI$99,$AK$6,FALSE)),"",VLOOKUP(AH75,DATE!$P$10:$AI$99,$AK$6,FALSE))</f>
        <v/>
      </c>
      <c r="AL75" s="97" t="str">
        <f>IF(ISERROR(VLOOKUP(AH75,DATE!$P$10:$AI$99,$AL$6,FALSE)),"",VLOOKUP(AH75,DATE!$P$10:$AI$99,$AL$6,FALSE))</f>
        <v/>
      </c>
      <c r="AM75" s="97" t="str">
        <f>IF(ISERROR(VLOOKUP(AH75,DATE!$P$10:$AI$99,$AL$6+1,FALSE)),"",VLOOKUP(AH75,DATE!$P$10:$AI$99,$AL$6+1,FALSE))</f>
        <v/>
      </c>
      <c r="AN75" s="97" t="str">
        <f>IF(ISERROR(VLOOKUP(AH75,DATE!$P$10:$AI$99,$AL$6+2,FALSE)),"",VLOOKUP(AH75,DATE!$P$10:$AI$99,$AL$6+2,FALSE))</f>
        <v/>
      </c>
    </row>
    <row r="76" spans="1:40" ht="18.75" x14ac:dyDescent="0.4">
      <c r="A76" s="118">
        <v>63</v>
      </c>
      <c r="B76" s="244"/>
      <c r="C76" s="244"/>
      <c r="D76" s="244"/>
      <c r="E76" s="244"/>
      <c r="F76" s="245"/>
      <c r="G76" s="246"/>
      <c r="H76" s="246"/>
      <c r="I76" s="245"/>
      <c r="J76" s="247"/>
      <c r="K76" s="247"/>
      <c r="L76" s="247"/>
      <c r="M76" s="247"/>
      <c r="N76" s="248"/>
      <c r="O76" s="249"/>
      <c r="P76" s="122"/>
      <c r="Q76" s="162" t="str">
        <f>IF(AH76="","",VLOOKUP(AH76,DATE!$P$10:$S$99,2,FALSE))</f>
        <v/>
      </c>
      <c r="R76" s="126"/>
      <c r="S76" s="166" t="str">
        <f>IF(AH76="","",VLOOKUP(AH76,DATE!$P$10:$S$99,3,FALSE))</f>
        <v/>
      </c>
      <c r="T76" s="126"/>
      <c r="U76" s="170" t="str">
        <f>IF(AH76="","",VLOOKUP(AH76,DATE!$P$10:$S$99,4,FALSE))</f>
        <v/>
      </c>
      <c r="V76" s="126"/>
      <c r="Y76" s="105">
        <f t="shared" si="24"/>
        <v>0</v>
      </c>
      <c r="Z76" s="105">
        <f t="shared" si="25"/>
        <v>0</v>
      </c>
      <c r="AA76" s="105">
        <f t="shared" si="26"/>
        <v>0</v>
      </c>
      <c r="AB76" s="105">
        <f t="shared" si="27"/>
        <v>0</v>
      </c>
      <c r="AC76" s="105">
        <f t="shared" si="28"/>
        <v>0</v>
      </c>
      <c r="AD76" s="105">
        <f t="shared" si="29"/>
        <v>0</v>
      </c>
      <c r="AE76" s="105">
        <f t="shared" si="30"/>
        <v>0</v>
      </c>
      <c r="AF76" s="73" t="str">
        <f>IF(ISERROR(VLOOKUP(AE76,DATE!$B$10:$C$17,2,FALSE)),"",VLOOKUP(AE76,DATE!$B$10:$C$17,2,FALSE))</f>
        <v/>
      </c>
      <c r="AG76" s="105"/>
      <c r="AH76" s="105" t="str">
        <f t="shared" si="31"/>
        <v/>
      </c>
      <c r="AI76" s="97" t="str">
        <f>IF(ISERROR(VLOOKUP(AE76,DATE!$B$11:$D$17,3,FALSE)),"",VLOOKUP(AE76,DATE!$B$11:$D$17,3,FALSE))</f>
        <v/>
      </c>
      <c r="AK76" s="97" t="str">
        <f>IF(ISERROR(VLOOKUP(AH76,DATE!$P$10:$AI$99,$AK$6,FALSE)),"",VLOOKUP(AH76,DATE!$P$10:$AI$99,$AK$6,FALSE))</f>
        <v/>
      </c>
      <c r="AL76" s="97" t="str">
        <f>IF(ISERROR(VLOOKUP(AH76,DATE!$P$10:$AI$99,$AL$6,FALSE)),"",VLOOKUP(AH76,DATE!$P$10:$AI$99,$AL$6,FALSE))</f>
        <v/>
      </c>
      <c r="AM76" s="97" t="str">
        <f>IF(ISERROR(VLOOKUP(AH76,DATE!$P$10:$AI$99,$AL$6+1,FALSE)),"",VLOOKUP(AH76,DATE!$P$10:$AI$99,$AL$6+1,FALSE))</f>
        <v/>
      </c>
      <c r="AN76" s="97" t="str">
        <f>IF(ISERROR(VLOOKUP(AH76,DATE!$P$10:$AI$99,$AL$6+2,FALSE)),"",VLOOKUP(AH76,DATE!$P$10:$AI$99,$AL$6+2,FALSE))</f>
        <v/>
      </c>
    </row>
    <row r="77" spans="1:40" ht="18.75" x14ac:dyDescent="0.4">
      <c r="A77" s="118">
        <v>64</v>
      </c>
      <c r="B77" s="244"/>
      <c r="C77" s="244"/>
      <c r="D77" s="244"/>
      <c r="E77" s="244"/>
      <c r="F77" s="245"/>
      <c r="G77" s="246"/>
      <c r="H77" s="246"/>
      <c r="I77" s="245"/>
      <c r="J77" s="247"/>
      <c r="K77" s="247"/>
      <c r="L77" s="247"/>
      <c r="M77" s="247"/>
      <c r="N77" s="248"/>
      <c r="O77" s="249"/>
      <c r="P77" s="122"/>
      <c r="Q77" s="162" t="str">
        <f>IF(AH77="","",VLOOKUP(AH77,DATE!$P$10:$S$99,2,FALSE))</f>
        <v/>
      </c>
      <c r="R77" s="126"/>
      <c r="S77" s="166" t="str">
        <f>IF(AH77="","",VLOOKUP(AH77,DATE!$P$10:$S$99,3,FALSE))</f>
        <v/>
      </c>
      <c r="T77" s="126"/>
      <c r="U77" s="170" t="str">
        <f>IF(AH77="","",VLOOKUP(AH77,DATE!$P$10:$S$99,4,FALSE))</f>
        <v/>
      </c>
      <c r="V77" s="126"/>
      <c r="Y77" s="105">
        <f t="shared" si="24"/>
        <v>0</v>
      </c>
      <c r="Z77" s="105">
        <f t="shared" si="25"/>
        <v>0</v>
      </c>
      <c r="AA77" s="105">
        <f t="shared" si="26"/>
        <v>0</v>
      </c>
      <c r="AB77" s="105">
        <f t="shared" si="27"/>
        <v>0</v>
      </c>
      <c r="AC77" s="105">
        <f t="shared" si="28"/>
        <v>0</v>
      </c>
      <c r="AD77" s="105">
        <f t="shared" si="29"/>
        <v>0</v>
      </c>
      <c r="AE77" s="105">
        <f t="shared" si="30"/>
        <v>0</v>
      </c>
      <c r="AF77" s="73" t="str">
        <f>IF(ISERROR(VLOOKUP(AE77,DATE!$B$10:$C$17,2,FALSE)),"",VLOOKUP(AE77,DATE!$B$10:$C$17,2,FALSE))</f>
        <v/>
      </c>
      <c r="AG77" s="105"/>
      <c r="AH77" s="105" t="str">
        <f t="shared" si="31"/>
        <v/>
      </c>
      <c r="AI77" s="97" t="str">
        <f>IF(ISERROR(VLOOKUP(AE77,DATE!$B$11:$D$17,3,FALSE)),"",VLOOKUP(AE77,DATE!$B$11:$D$17,3,FALSE))</f>
        <v/>
      </c>
      <c r="AK77" s="97" t="str">
        <f>IF(ISERROR(VLOOKUP(AH77,DATE!$P$10:$AI$99,$AK$6,FALSE)),"",VLOOKUP(AH77,DATE!$P$10:$AI$99,$AK$6,FALSE))</f>
        <v/>
      </c>
      <c r="AL77" s="97" t="str">
        <f>IF(ISERROR(VLOOKUP(AH77,DATE!$P$10:$AI$99,$AL$6,FALSE)),"",VLOOKUP(AH77,DATE!$P$10:$AI$99,$AL$6,FALSE))</f>
        <v/>
      </c>
      <c r="AM77" s="97" t="str">
        <f>IF(ISERROR(VLOOKUP(AH77,DATE!$P$10:$AI$99,$AL$6+1,FALSE)),"",VLOOKUP(AH77,DATE!$P$10:$AI$99,$AL$6+1,FALSE))</f>
        <v/>
      </c>
      <c r="AN77" s="97" t="str">
        <f>IF(ISERROR(VLOOKUP(AH77,DATE!$P$10:$AI$99,$AL$6+2,FALSE)),"",VLOOKUP(AH77,DATE!$P$10:$AI$99,$AL$6+2,FALSE))</f>
        <v/>
      </c>
    </row>
    <row r="78" spans="1:40" ht="18.75" x14ac:dyDescent="0.4">
      <c r="A78" s="119">
        <v>65</v>
      </c>
      <c r="B78" s="250"/>
      <c r="C78" s="250"/>
      <c r="D78" s="250"/>
      <c r="E78" s="250"/>
      <c r="F78" s="251"/>
      <c r="G78" s="252"/>
      <c r="H78" s="252"/>
      <c r="I78" s="251"/>
      <c r="J78" s="253"/>
      <c r="K78" s="253"/>
      <c r="L78" s="253"/>
      <c r="M78" s="253"/>
      <c r="N78" s="254"/>
      <c r="O78" s="255"/>
      <c r="P78" s="123"/>
      <c r="Q78" s="163" t="str">
        <f>IF(AH78="","",VLOOKUP(AH78,DATE!$P$10:$S$99,2,FALSE))</f>
        <v/>
      </c>
      <c r="R78" s="127"/>
      <c r="S78" s="167" t="str">
        <f>IF(AH78="","",VLOOKUP(AH78,DATE!$P$10:$S$99,3,FALSE))</f>
        <v/>
      </c>
      <c r="T78" s="127"/>
      <c r="U78" s="171" t="str">
        <f>IF(AH78="","",VLOOKUP(AH78,DATE!$P$10:$S$99,4,FALSE))</f>
        <v/>
      </c>
      <c r="V78" s="127"/>
      <c r="Y78" s="105">
        <f t="shared" si="24"/>
        <v>0</v>
      </c>
      <c r="Z78" s="105">
        <f t="shared" si="25"/>
        <v>0</v>
      </c>
      <c r="AA78" s="105">
        <f t="shared" si="26"/>
        <v>0</v>
      </c>
      <c r="AB78" s="105">
        <f t="shared" si="27"/>
        <v>0</v>
      </c>
      <c r="AC78" s="105">
        <f t="shared" si="28"/>
        <v>0</v>
      </c>
      <c r="AD78" s="105">
        <f t="shared" si="29"/>
        <v>0</v>
      </c>
      <c r="AE78" s="105">
        <f t="shared" si="30"/>
        <v>0</v>
      </c>
      <c r="AF78" s="73" t="str">
        <f>IF(ISERROR(VLOOKUP(AE78,DATE!$B$10:$C$17,2,FALSE)),"",VLOOKUP(AE78,DATE!$B$10:$C$17,2,FALSE))</f>
        <v/>
      </c>
      <c r="AG78" s="105"/>
      <c r="AH78" s="105" t="str">
        <f t="shared" si="31"/>
        <v/>
      </c>
      <c r="AI78" s="97" t="str">
        <f>IF(ISERROR(VLOOKUP(AE78,DATE!$B$11:$D$17,3,FALSE)),"",VLOOKUP(AE78,DATE!$B$11:$D$17,3,FALSE))</f>
        <v/>
      </c>
      <c r="AK78" s="97" t="str">
        <f>IF(ISERROR(VLOOKUP(AH78,DATE!$P$10:$AI$99,$AK$6,FALSE)),"",VLOOKUP(AH78,DATE!$P$10:$AI$99,$AK$6,FALSE))</f>
        <v/>
      </c>
      <c r="AL78" s="97" t="str">
        <f>IF(ISERROR(VLOOKUP(AH78,DATE!$P$10:$AI$99,$AL$6,FALSE)),"",VLOOKUP(AH78,DATE!$P$10:$AI$99,$AL$6,FALSE))</f>
        <v/>
      </c>
      <c r="AM78" s="97" t="str">
        <f>IF(ISERROR(VLOOKUP(AH78,DATE!$P$10:$AI$99,$AL$6+1,FALSE)),"",VLOOKUP(AH78,DATE!$P$10:$AI$99,$AL$6+1,FALSE))</f>
        <v/>
      </c>
      <c r="AN78" s="97" t="str">
        <f>IF(ISERROR(VLOOKUP(AH78,DATE!$P$10:$AI$99,$AL$6+2,FALSE)),"",VLOOKUP(AH78,DATE!$P$10:$AI$99,$AL$6+2,FALSE))</f>
        <v/>
      </c>
    </row>
    <row r="79" spans="1:40" ht="18.75" x14ac:dyDescent="0.4">
      <c r="A79" s="118">
        <v>66</v>
      </c>
      <c r="B79" s="244"/>
      <c r="C79" s="244"/>
      <c r="D79" s="244"/>
      <c r="E79" s="244"/>
      <c r="F79" s="245"/>
      <c r="G79" s="246"/>
      <c r="H79" s="246"/>
      <c r="I79" s="245"/>
      <c r="J79" s="247"/>
      <c r="K79" s="247"/>
      <c r="L79" s="247"/>
      <c r="M79" s="247"/>
      <c r="N79" s="242"/>
      <c r="O79" s="243"/>
      <c r="P79" s="121"/>
      <c r="Q79" s="164" t="str">
        <f>IF(AH79="","",VLOOKUP(AH79,DATE!$P$10:$S$99,2,FALSE))</f>
        <v/>
      </c>
      <c r="R79" s="125"/>
      <c r="S79" s="168" t="str">
        <f>IF(AH79="","",VLOOKUP(AH79,DATE!$P$10:$S$99,3,FALSE))</f>
        <v/>
      </c>
      <c r="T79" s="125"/>
      <c r="U79" s="172" t="str">
        <f>IF(AH79="","",VLOOKUP(AH79,DATE!$P$10:$S$99,4,FALSE))</f>
        <v/>
      </c>
      <c r="V79" s="125"/>
      <c r="Y79" s="105">
        <f t="shared" si="24"/>
        <v>0</v>
      </c>
      <c r="Z79" s="105">
        <f t="shared" si="25"/>
        <v>0</v>
      </c>
      <c r="AA79" s="105">
        <f t="shared" si="26"/>
        <v>0</v>
      </c>
      <c r="AB79" s="105">
        <f t="shared" si="27"/>
        <v>0</v>
      </c>
      <c r="AC79" s="105">
        <f t="shared" si="28"/>
        <v>0</v>
      </c>
      <c r="AD79" s="105">
        <f t="shared" si="29"/>
        <v>0</v>
      </c>
      <c r="AE79" s="105">
        <f t="shared" si="30"/>
        <v>0</v>
      </c>
      <c r="AF79" s="73" t="str">
        <f>IF(ISERROR(VLOOKUP(AE79,DATE!$B$10:$C$17,2,FALSE)),"",VLOOKUP(AE79,DATE!$B$10:$C$17,2,FALSE))</f>
        <v/>
      </c>
      <c r="AG79" s="105"/>
      <c r="AH79" s="105" t="str">
        <f t="shared" si="31"/>
        <v/>
      </c>
      <c r="AI79" s="97" t="str">
        <f>IF(ISERROR(VLOOKUP(AE79,DATE!$B$11:$D$17,3,FALSE)),"",VLOOKUP(AE79,DATE!$B$11:$D$17,3,FALSE))</f>
        <v/>
      </c>
      <c r="AK79" s="97" t="str">
        <f>IF(ISERROR(VLOOKUP(AH79,DATE!$P$10:$AI$99,$AK$6,FALSE)),"",VLOOKUP(AH79,DATE!$P$10:$AI$99,$AK$6,FALSE))</f>
        <v/>
      </c>
      <c r="AL79" s="97" t="str">
        <f>IF(ISERROR(VLOOKUP(AH79,DATE!$P$10:$AI$99,$AL$6,FALSE)),"",VLOOKUP(AH79,DATE!$P$10:$AI$99,$AL$6,FALSE))</f>
        <v/>
      </c>
      <c r="AM79" s="97" t="str">
        <f>IF(ISERROR(VLOOKUP(AH79,DATE!$P$10:$AI$99,$AL$6+1,FALSE)),"",VLOOKUP(AH79,DATE!$P$10:$AI$99,$AL$6+1,FALSE))</f>
        <v/>
      </c>
      <c r="AN79" s="97" t="str">
        <f>IF(ISERROR(VLOOKUP(AH79,DATE!$P$10:$AI$99,$AL$6+2,FALSE)),"",VLOOKUP(AH79,DATE!$P$10:$AI$99,$AL$6+2,FALSE))</f>
        <v/>
      </c>
    </row>
    <row r="80" spans="1:40" ht="18.75" x14ac:dyDescent="0.4">
      <c r="A80" s="118">
        <v>67</v>
      </c>
      <c r="B80" s="244"/>
      <c r="C80" s="244"/>
      <c r="D80" s="244"/>
      <c r="E80" s="244"/>
      <c r="F80" s="245"/>
      <c r="G80" s="246"/>
      <c r="H80" s="246"/>
      <c r="I80" s="245"/>
      <c r="J80" s="247"/>
      <c r="K80" s="247"/>
      <c r="L80" s="247"/>
      <c r="M80" s="247"/>
      <c r="N80" s="248"/>
      <c r="O80" s="249"/>
      <c r="P80" s="122"/>
      <c r="Q80" s="162" t="str">
        <f>IF(AH80="","",VLOOKUP(AH80,DATE!$P$10:$S$99,2,FALSE))</f>
        <v/>
      </c>
      <c r="R80" s="126"/>
      <c r="S80" s="166" t="str">
        <f>IF(AH80="","",VLOOKUP(AH80,DATE!$P$10:$S$99,3,FALSE))</f>
        <v/>
      </c>
      <c r="T80" s="126"/>
      <c r="U80" s="170" t="str">
        <f>IF(AH80="","",VLOOKUP(AH80,DATE!$P$10:$S$99,4,FALSE))</f>
        <v/>
      </c>
      <c r="V80" s="126"/>
      <c r="Y80" s="105">
        <f t="shared" si="24"/>
        <v>0</v>
      </c>
      <c r="Z80" s="105">
        <f t="shared" si="25"/>
        <v>0</v>
      </c>
      <c r="AA80" s="105">
        <f t="shared" si="26"/>
        <v>0</v>
      </c>
      <c r="AB80" s="105">
        <f t="shared" si="27"/>
        <v>0</v>
      </c>
      <c r="AC80" s="105">
        <f t="shared" si="28"/>
        <v>0</v>
      </c>
      <c r="AD80" s="105">
        <f t="shared" si="29"/>
        <v>0</v>
      </c>
      <c r="AE80" s="105">
        <f t="shared" si="30"/>
        <v>0</v>
      </c>
      <c r="AF80" s="73" t="str">
        <f>IF(ISERROR(VLOOKUP(AE80,DATE!$B$10:$C$17,2,FALSE)),"",VLOOKUP(AE80,DATE!$B$10:$C$17,2,FALSE))</f>
        <v/>
      </c>
      <c r="AG80" s="105"/>
      <c r="AH80" s="105" t="str">
        <f t="shared" si="31"/>
        <v/>
      </c>
      <c r="AI80" s="97" t="str">
        <f>IF(ISERROR(VLOOKUP(AE80,DATE!$B$11:$D$17,3,FALSE)),"",VLOOKUP(AE80,DATE!$B$11:$D$17,3,FALSE))</f>
        <v/>
      </c>
      <c r="AK80" s="97" t="str">
        <f>IF(ISERROR(VLOOKUP(AH80,DATE!$P$10:$AI$99,$AK$6,FALSE)),"",VLOOKUP(AH80,DATE!$P$10:$AI$99,$AK$6,FALSE))</f>
        <v/>
      </c>
      <c r="AL80" s="97" t="str">
        <f>IF(ISERROR(VLOOKUP(AH80,DATE!$P$10:$AI$99,$AL$6,FALSE)),"",VLOOKUP(AH80,DATE!$P$10:$AI$99,$AL$6,FALSE))</f>
        <v/>
      </c>
      <c r="AM80" s="97" t="str">
        <f>IF(ISERROR(VLOOKUP(AH80,DATE!$P$10:$AI$99,$AL$6+1,FALSE)),"",VLOOKUP(AH80,DATE!$P$10:$AI$99,$AL$6+1,FALSE))</f>
        <v/>
      </c>
      <c r="AN80" s="97" t="str">
        <f>IF(ISERROR(VLOOKUP(AH80,DATE!$P$10:$AI$99,$AL$6+2,FALSE)),"",VLOOKUP(AH80,DATE!$P$10:$AI$99,$AL$6+2,FALSE))</f>
        <v/>
      </c>
    </row>
    <row r="81" spans="1:40" ht="18.75" x14ac:dyDescent="0.4">
      <c r="A81" s="118">
        <v>68</v>
      </c>
      <c r="B81" s="244"/>
      <c r="C81" s="244"/>
      <c r="D81" s="244"/>
      <c r="E81" s="244"/>
      <c r="F81" s="245"/>
      <c r="G81" s="246"/>
      <c r="H81" s="246"/>
      <c r="I81" s="245"/>
      <c r="J81" s="247"/>
      <c r="K81" s="247"/>
      <c r="L81" s="247"/>
      <c r="M81" s="247"/>
      <c r="N81" s="248"/>
      <c r="O81" s="249"/>
      <c r="P81" s="122"/>
      <c r="Q81" s="162" t="str">
        <f>IF(AH81="","",VLOOKUP(AH81,DATE!$P$10:$S$99,2,FALSE))</f>
        <v/>
      </c>
      <c r="R81" s="126"/>
      <c r="S81" s="166" t="str">
        <f>IF(AH81="","",VLOOKUP(AH81,DATE!$P$10:$S$99,3,FALSE))</f>
        <v/>
      </c>
      <c r="T81" s="126"/>
      <c r="U81" s="170" t="str">
        <f>IF(AH81="","",VLOOKUP(AH81,DATE!$P$10:$S$99,4,FALSE))</f>
        <v/>
      </c>
      <c r="V81" s="126"/>
      <c r="Y81" s="105">
        <f t="shared" si="24"/>
        <v>0</v>
      </c>
      <c r="Z81" s="105">
        <f t="shared" si="25"/>
        <v>0</v>
      </c>
      <c r="AA81" s="105">
        <f t="shared" si="26"/>
        <v>0</v>
      </c>
      <c r="AB81" s="105">
        <f t="shared" si="27"/>
        <v>0</v>
      </c>
      <c r="AC81" s="105">
        <f t="shared" si="28"/>
        <v>0</v>
      </c>
      <c r="AD81" s="105">
        <f t="shared" si="29"/>
        <v>0</v>
      </c>
      <c r="AE81" s="105">
        <f t="shared" si="30"/>
        <v>0</v>
      </c>
      <c r="AF81" s="73" t="str">
        <f>IF(ISERROR(VLOOKUP(AE81,DATE!$B$10:$C$17,2,FALSE)),"",VLOOKUP(AE81,DATE!$B$10:$C$17,2,FALSE))</f>
        <v/>
      </c>
      <c r="AG81" s="105"/>
      <c r="AH81" s="105" t="str">
        <f t="shared" si="31"/>
        <v/>
      </c>
      <c r="AI81" s="97" t="str">
        <f>IF(ISERROR(VLOOKUP(AE81,DATE!$B$11:$D$17,3,FALSE)),"",VLOOKUP(AE81,DATE!$B$11:$D$17,3,FALSE))</f>
        <v/>
      </c>
      <c r="AK81" s="97" t="str">
        <f>IF(ISERROR(VLOOKUP(AH81,DATE!$P$10:$AI$99,$AK$6,FALSE)),"",VLOOKUP(AH81,DATE!$P$10:$AI$99,$AK$6,FALSE))</f>
        <v/>
      </c>
      <c r="AL81" s="97" t="str">
        <f>IF(ISERROR(VLOOKUP(AH81,DATE!$P$10:$AI$99,$AL$6,FALSE)),"",VLOOKUP(AH81,DATE!$P$10:$AI$99,$AL$6,FALSE))</f>
        <v/>
      </c>
      <c r="AM81" s="97" t="str">
        <f>IF(ISERROR(VLOOKUP(AH81,DATE!$P$10:$AI$99,$AL$6+1,FALSE)),"",VLOOKUP(AH81,DATE!$P$10:$AI$99,$AL$6+1,FALSE))</f>
        <v/>
      </c>
      <c r="AN81" s="97" t="str">
        <f>IF(ISERROR(VLOOKUP(AH81,DATE!$P$10:$AI$99,$AL$6+2,FALSE)),"",VLOOKUP(AH81,DATE!$P$10:$AI$99,$AL$6+2,FALSE))</f>
        <v/>
      </c>
    </row>
    <row r="82" spans="1:40" ht="18.75" x14ac:dyDescent="0.4">
      <c r="A82" s="118">
        <v>69</v>
      </c>
      <c r="B82" s="244"/>
      <c r="C82" s="244"/>
      <c r="D82" s="244"/>
      <c r="E82" s="244"/>
      <c r="F82" s="245"/>
      <c r="G82" s="246"/>
      <c r="H82" s="246"/>
      <c r="I82" s="245"/>
      <c r="J82" s="247"/>
      <c r="K82" s="247"/>
      <c r="L82" s="247"/>
      <c r="M82" s="247"/>
      <c r="N82" s="248"/>
      <c r="O82" s="249"/>
      <c r="P82" s="122"/>
      <c r="Q82" s="162" t="str">
        <f>IF(AH82="","",VLOOKUP(AH82,DATE!$P$10:$S$99,2,FALSE))</f>
        <v/>
      </c>
      <c r="R82" s="126"/>
      <c r="S82" s="166" t="str">
        <f>IF(AH82="","",VLOOKUP(AH82,DATE!$P$10:$S$99,3,FALSE))</f>
        <v/>
      </c>
      <c r="T82" s="126"/>
      <c r="U82" s="170" t="str">
        <f>IF(AH82="","",VLOOKUP(AH82,DATE!$P$10:$S$99,4,FALSE))</f>
        <v/>
      </c>
      <c r="V82" s="126"/>
      <c r="Y82" s="105">
        <f t="shared" si="24"/>
        <v>0</v>
      </c>
      <c r="Z82" s="105">
        <f t="shared" si="25"/>
        <v>0</v>
      </c>
      <c r="AA82" s="105">
        <f t="shared" si="26"/>
        <v>0</v>
      </c>
      <c r="AB82" s="105">
        <f t="shared" si="27"/>
        <v>0</v>
      </c>
      <c r="AC82" s="105">
        <f t="shared" si="28"/>
        <v>0</v>
      </c>
      <c r="AD82" s="105">
        <f t="shared" si="29"/>
        <v>0</v>
      </c>
      <c r="AE82" s="105">
        <f t="shared" si="30"/>
        <v>0</v>
      </c>
      <c r="AF82" s="73" t="str">
        <f>IF(ISERROR(VLOOKUP(AE82,DATE!$B$10:$C$17,2,FALSE)),"",VLOOKUP(AE82,DATE!$B$10:$C$17,2,FALSE))</f>
        <v/>
      </c>
      <c r="AG82" s="105"/>
      <c r="AH82" s="105" t="str">
        <f t="shared" si="31"/>
        <v/>
      </c>
      <c r="AI82" s="97" t="str">
        <f>IF(ISERROR(VLOOKUP(AE82,DATE!$B$11:$D$17,3,FALSE)),"",VLOOKUP(AE82,DATE!$B$11:$D$17,3,FALSE))</f>
        <v/>
      </c>
      <c r="AK82" s="97" t="str">
        <f>IF(ISERROR(VLOOKUP(AH82,DATE!$P$10:$AI$99,$AK$6,FALSE)),"",VLOOKUP(AH82,DATE!$P$10:$AI$99,$AK$6,FALSE))</f>
        <v/>
      </c>
      <c r="AL82" s="97" t="str">
        <f>IF(ISERROR(VLOOKUP(AH82,DATE!$P$10:$AI$99,$AL$6,FALSE)),"",VLOOKUP(AH82,DATE!$P$10:$AI$99,$AL$6,FALSE))</f>
        <v/>
      </c>
      <c r="AM82" s="97" t="str">
        <f>IF(ISERROR(VLOOKUP(AH82,DATE!$P$10:$AI$99,$AL$6+1,FALSE)),"",VLOOKUP(AH82,DATE!$P$10:$AI$99,$AL$6+1,FALSE))</f>
        <v/>
      </c>
      <c r="AN82" s="97" t="str">
        <f>IF(ISERROR(VLOOKUP(AH82,DATE!$P$10:$AI$99,$AL$6+2,FALSE)),"",VLOOKUP(AH82,DATE!$P$10:$AI$99,$AL$6+2,FALSE))</f>
        <v/>
      </c>
    </row>
    <row r="83" spans="1:40" ht="18.75" x14ac:dyDescent="0.4">
      <c r="A83" s="119">
        <v>70</v>
      </c>
      <c r="B83" s="250"/>
      <c r="C83" s="250"/>
      <c r="D83" s="250"/>
      <c r="E83" s="250"/>
      <c r="F83" s="251"/>
      <c r="G83" s="252"/>
      <c r="H83" s="252"/>
      <c r="I83" s="251"/>
      <c r="J83" s="253"/>
      <c r="K83" s="253"/>
      <c r="L83" s="253"/>
      <c r="M83" s="253"/>
      <c r="N83" s="254"/>
      <c r="O83" s="255"/>
      <c r="P83" s="123"/>
      <c r="Q83" s="163" t="str">
        <f>IF(AH83="","",VLOOKUP(AH83,DATE!$P$10:$S$99,2,FALSE))</f>
        <v/>
      </c>
      <c r="R83" s="127"/>
      <c r="S83" s="167" t="str">
        <f>IF(AH83="","",VLOOKUP(AH83,DATE!$P$10:$S$99,3,FALSE))</f>
        <v/>
      </c>
      <c r="T83" s="127"/>
      <c r="U83" s="171" t="str">
        <f>IF(AH83="","",VLOOKUP(AH83,DATE!$P$10:$S$99,4,FALSE))</f>
        <v/>
      </c>
      <c r="V83" s="127"/>
      <c r="Y83" s="105">
        <f t="shared" si="24"/>
        <v>0</v>
      </c>
      <c r="Z83" s="105">
        <f t="shared" si="25"/>
        <v>0</v>
      </c>
      <c r="AA83" s="105">
        <f t="shared" si="26"/>
        <v>0</v>
      </c>
      <c r="AB83" s="105">
        <f t="shared" si="27"/>
        <v>0</v>
      </c>
      <c r="AC83" s="105">
        <f t="shared" si="28"/>
        <v>0</v>
      </c>
      <c r="AD83" s="105">
        <f t="shared" si="29"/>
        <v>0</v>
      </c>
      <c r="AE83" s="105">
        <f t="shared" si="30"/>
        <v>0</v>
      </c>
      <c r="AF83" s="73" t="str">
        <f>IF(ISERROR(VLOOKUP(AE83,DATE!$B$10:$C$17,2,FALSE)),"",VLOOKUP(AE83,DATE!$B$10:$C$17,2,FALSE))</f>
        <v/>
      </c>
      <c r="AG83" s="105"/>
      <c r="AH83" s="105" t="str">
        <f t="shared" si="31"/>
        <v/>
      </c>
      <c r="AI83" s="97" t="str">
        <f>IF(ISERROR(VLOOKUP(AE83,DATE!$B$11:$D$17,3,FALSE)),"",VLOOKUP(AE83,DATE!$B$11:$D$17,3,FALSE))</f>
        <v/>
      </c>
      <c r="AK83" s="97" t="str">
        <f>IF(ISERROR(VLOOKUP(AH83,DATE!$P$10:$AI$99,$AK$6,FALSE)),"",VLOOKUP(AH83,DATE!$P$10:$AI$99,$AK$6,FALSE))</f>
        <v/>
      </c>
      <c r="AL83" s="97" t="str">
        <f>IF(ISERROR(VLOOKUP(AH83,DATE!$P$10:$AI$99,$AL$6,FALSE)),"",VLOOKUP(AH83,DATE!$P$10:$AI$99,$AL$6,FALSE))</f>
        <v/>
      </c>
      <c r="AM83" s="97" t="str">
        <f>IF(ISERROR(VLOOKUP(AH83,DATE!$P$10:$AI$99,$AL$6+1,FALSE)),"",VLOOKUP(AH83,DATE!$P$10:$AI$99,$AL$6+1,FALSE))</f>
        <v/>
      </c>
      <c r="AN83" s="97" t="str">
        <f>IF(ISERROR(VLOOKUP(AH83,DATE!$P$10:$AI$99,$AL$6+2,FALSE)),"",VLOOKUP(AH83,DATE!$P$10:$AI$99,$AL$6+2,FALSE))</f>
        <v/>
      </c>
    </row>
    <row r="84" spans="1:40" ht="18.75" x14ac:dyDescent="0.4">
      <c r="A84" s="118">
        <v>71</v>
      </c>
      <c r="B84" s="244"/>
      <c r="C84" s="244"/>
      <c r="D84" s="244"/>
      <c r="E84" s="244"/>
      <c r="F84" s="245"/>
      <c r="G84" s="246"/>
      <c r="H84" s="246"/>
      <c r="I84" s="245"/>
      <c r="J84" s="247"/>
      <c r="K84" s="247"/>
      <c r="L84" s="247"/>
      <c r="M84" s="247"/>
      <c r="N84" s="242"/>
      <c r="O84" s="243"/>
      <c r="P84" s="121"/>
      <c r="Q84" s="164" t="str">
        <f>IF(AH84="","",VLOOKUP(AH84,DATE!$P$10:$S$99,2,FALSE))</f>
        <v/>
      </c>
      <c r="R84" s="125"/>
      <c r="S84" s="168" t="str">
        <f>IF(AH84="","",VLOOKUP(AH84,DATE!$P$10:$S$99,3,FALSE))</f>
        <v/>
      </c>
      <c r="T84" s="125"/>
      <c r="U84" s="172" t="str">
        <f>IF(AH84="","",VLOOKUP(AH84,DATE!$P$10:$S$99,4,FALSE))</f>
        <v/>
      </c>
      <c r="V84" s="125"/>
      <c r="Y84" s="105">
        <f t="shared" si="24"/>
        <v>0</v>
      </c>
      <c r="Z84" s="105">
        <f t="shared" si="25"/>
        <v>0</v>
      </c>
      <c r="AA84" s="105">
        <f t="shared" si="26"/>
        <v>0</v>
      </c>
      <c r="AB84" s="105">
        <f t="shared" si="27"/>
        <v>0</v>
      </c>
      <c r="AC84" s="105">
        <f t="shared" si="28"/>
        <v>0</v>
      </c>
      <c r="AD84" s="105">
        <f t="shared" si="29"/>
        <v>0</v>
      </c>
      <c r="AE84" s="105">
        <f t="shared" si="30"/>
        <v>0</v>
      </c>
      <c r="AF84" s="73" t="str">
        <f>IF(ISERROR(VLOOKUP(AE84,DATE!$B$10:$C$17,2,FALSE)),"",VLOOKUP(AE84,DATE!$B$10:$C$17,2,FALSE))</f>
        <v/>
      </c>
      <c r="AG84" s="105"/>
      <c r="AH84" s="105" t="str">
        <f t="shared" si="31"/>
        <v/>
      </c>
      <c r="AI84" s="97" t="str">
        <f>IF(ISERROR(VLOOKUP(AE84,DATE!$B$11:$D$17,3,FALSE)),"",VLOOKUP(AE84,DATE!$B$11:$D$17,3,FALSE))</f>
        <v/>
      </c>
      <c r="AK84" s="97" t="str">
        <f>IF(ISERROR(VLOOKUP(AH84,DATE!$P$10:$AI$99,$AK$6,FALSE)),"",VLOOKUP(AH84,DATE!$P$10:$AI$99,$AK$6,FALSE))</f>
        <v/>
      </c>
      <c r="AL84" s="97" t="str">
        <f>IF(ISERROR(VLOOKUP(AH84,DATE!$P$10:$AI$99,$AL$6,FALSE)),"",VLOOKUP(AH84,DATE!$P$10:$AI$99,$AL$6,FALSE))</f>
        <v/>
      </c>
      <c r="AM84" s="97" t="str">
        <f>IF(ISERROR(VLOOKUP(AH84,DATE!$P$10:$AI$99,$AL$6+1,FALSE)),"",VLOOKUP(AH84,DATE!$P$10:$AI$99,$AL$6+1,FALSE))</f>
        <v/>
      </c>
      <c r="AN84" s="97" t="str">
        <f>IF(ISERROR(VLOOKUP(AH84,DATE!$P$10:$AI$99,$AL$6+2,FALSE)),"",VLOOKUP(AH84,DATE!$P$10:$AI$99,$AL$6+2,FALSE))</f>
        <v/>
      </c>
    </row>
    <row r="85" spans="1:40" ht="18.75" x14ac:dyDescent="0.4">
      <c r="A85" s="118">
        <v>72</v>
      </c>
      <c r="B85" s="244"/>
      <c r="C85" s="244"/>
      <c r="D85" s="244"/>
      <c r="E85" s="244"/>
      <c r="F85" s="245"/>
      <c r="G85" s="246"/>
      <c r="H85" s="246"/>
      <c r="I85" s="245"/>
      <c r="J85" s="247"/>
      <c r="K85" s="247"/>
      <c r="L85" s="247"/>
      <c r="M85" s="247"/>
      <c r="N85" s="248"/>
      <c r="O85" s="249"/>
      <c r="P85" s="122"/>
      <c r="Q85" s="162" t="str">
        <f>IF(AH85="","",VLOOKUP(AH85,DATE!$P$10:$S$99,2,FALSE))</f>
        <v/>
      </c>
      <c r="R85" s="126"/>
      <c r="S85" s="166" t="str">
        <f>IF(AH85="","",VLOOKUP(AH85,DATE!$P$10:$S$99,3,FALSE))</f>
        <v/>
      </c>
      <c r="T85" s="126"/>
      <c r="U85" s="170" t="str">
        <f>IF(AH85="","",VLOOKUP(AH85,DATE!$P$10:$S$99,4,FALSE))</f>
        <v/>
      </c>
      <c r="V85" s="126"/>
      <c r="Y85" s="105">
        <f t="shared" si="24"/>
        <v>0</v>
      </c>
      <c r="Z85" s="105">
        <f t="shared" si="25"/>
        <v>0</v>
      </c>
      <c r="AA85" s="105">
        <f t="shared" si="26"/>
        <v>0</v>
      </c>
      <c r="AB85" s="105">
        <f t="shared" si="27"/>
        <v>0</v>
      </c>
      <c r="AC85" s="105">
        <f t="shared" si="28"/>
        <v>0</v>
      </c>
      <c r="AD85" s="105">
        <f t="shared" si="29"/>
        <v>0</v>
      </c>
      <c r="AE85" s="105">
        <f t="shared" si="30"/>
        <v>0</v>
      </c>
      <c r="AF85" s="73" t="str">
        <f>IF(ISERROR(VLOOKUP(AE85,DATE!$B$10:$C$17,2,FALSE)),"",VLOOKUP(AE85,DATE!$B$10:$C$17,2,FALSE))</f>
        <v/>
      </c>
      <c r="AG85" s="105"/>
      <c r="AH85" s="105" t="str">
        <f t="shared" si="31"/>
        <v/>
      </c>
      <c r="AI85" s="97" t="str">
        <f>IF(ISERROR(VLOOKUP(AE85,DATE!$B$11:$D$17,3,FALSE)),"",VLOOKUP(AE85,DATE!$B$11:$D$17,3,FALSE))</f>
        <v/>
      </c>
      <c r="AK85" s="97" t="str">
        <f>IF(ISERROR(VLOOKUP(AH85,DATE!$P$10:$AI$99,$AK$6,FALSE)),"",VLOOKUP(AH85,DATE!$P$10:$AI$99,$AK$6,FALSE))</f>
        <v/>
      </c>
      <c r="AL85" s="97" t="str">
        <f>IF(ISERROR(VLOOKUP(AH85,DATE!$P$10:$AI$99,$AL$6,FALSE)),"",VLOOKUP(AH85,DATE!$P$10:$AI$99,$AL$6,FALSE))</f>
        <v/>
      </c>
      <c r="AM85" s="97" t="str">
        <f>IF(ISERROR(VLOOKUP(AH85,DATE!$P$10:$AI$99,$AL$6+1,FALSE)),"",VLOOKUP(AH85,DATE!$P$10:$AI$99,$AL$6+1,FALSE))</f>
        <v/>
      </c>
      <c r="AN85" s="97" t="str">
        <f>IF(ISERROR(VLOOKUP(AH85,DATE!$P$10:$AI$99,$AL$6+2,FALSE)),"",VLOOKUP(AH85,DATE!$P$10:$AI$99,$AL$6+2,FALSE))</f>
        <v/>
      </c>
    </row>
    <row r="86" spans="1:40" ht="18.75" x14ac:dyDescent="0.4">
      <c r="A86" s="118">
        <v>73</v>
      </c>
      <c r="B86" s="244"/>
      <c r="C86" s="244"/>
      <c r="D86" s="244"/>
      <c r="E86" s="244"/>
      <c r="F86" s="245"/>
      <c r="G86" s="246"/>
      <c r="H86" s="246"/>
      <c r="I86" s="245"/>
      <c r="J86" s="247"/>
      <c r="K86" s="247"/>
      <c r="L86" s="247"/>
      <c r="M86" s="247"/>
      <c r="N86" s="248"/>
      <c r="O86" s="249"/>
      <c r="P86" s="122"/>
      <c r="Q86" s="162" t="str">
        <f>IF(AH86="","",VLOOKUP(AH86,DATE!$P$10:$S$99,2,FALSE))</f>
        <v/>
      </c>
      <c r="R86" s="126"/>
      <c r="S86" s="166" t="str">
        <f>IF(AH86="","",VLOOKUP(AH86,DATE!$P$10:$S$99,3,FALSE))</f>
        <v/>
      </c>
      <c r="T86" s="126"/>
      <c r="U86" s="170" t="str">
        <f>IF(AH86="","",VLOOKUP(AH86,DATE!$P$10:$S$99,4,FALSE))</f>
        <v/>
      </c>
      <c r="V86" s="126"/>
      <c r="Y86" s="105">
        <f t="shared" si="24"/>
        <v>0</v>
      </c>
      <c r="Z86" s="105">
        <f t="shared" si="25"/>
        <v>0</v>
      </c>
      <c r="AA86" s="105">
        <f t="shared" si="26"/>
        <v>0</v>
      </c>
      <c r="AB86" s="105">
        <f t="shared" si="27"/>
        <v>0</v>
      </c>
      <c r="AC86" s="105">
        <f t="shared" si="28"/>
        <v>0</v>
      </c>
      <c r="AD86" s="105">
        <f t="shared" si="29"/>
        <v>0</v>
      </c>
      <c r="AE86" s="105">
        <f t="shared" si="30"/>
        <v>0</v>
      </c>
      <c r="AF86" s="73" t="str">
        <f>IF(ISERROR(VLOOKUP(AE86,DATE!$B$10:$C$17,2,FALSE)),"",VLOOKUP(AE86,DATE!$B$10:$C$17,2,FALSE))</f>
        <v/>
      </c>
      <c r="AG86" s="105"/>
      <c r="AH86" s="105" t="str">
        <f t="shared" si="31"/>
        <v/>
      </c>
      <c r="AI86" s="97" t="str">
        <f>IF(ISERROR(VLOOKUP(AE86,DATE!$B$11:$D$17,3,FALSE)),"",VLOOKUP(AE86,DATE!$B$11:$D$17,3,FALSE))</f>
        <v/>
      </c>
      <c r="AK86" s="97" t="str">
        <f>IF(ISERROR(VLOOKUP(AH86,DATE!$P$10:$AI$99,$AK$6,FALSE)),"",VLOOKUP(AH86,DATE!$P$10:$AI$99,$AK$6,FALSE))</f>
        <v/>
      </c>
      <c r="AL86" s="97" t="str">
        <f>IF(ISERROR(VLOOKUP(AH86,DATE!$P$10:$AI$99,$AL$6,FALSE)),"",VLOOKUP(AH86,DATE!$P$10:$AI$99,$AL$6,FALSE))</f>
        <v/>
      </c>
      <c r="AM86" s="97" t="str">
        <f>IF(ISERROR(VLOOKUP(AH86,DATE!$P$10:$AI$99,$AL$6+1,FALSE)),"",VLOOKUP(AH86,DATE!$P$10:$AI$99,$AL$6+1,FALSE))</f>
        <v/>
      </c>
      <c r="AN86" s="97" t="str">
        <f>IF(ISERROR(VLOOKUP(AH86,DATE!$P$10:$AI$99,$AL$6+2,FALSE)),"",VLOOKUP(AH86,DATE!$P$10:$AI$99,$AL$6+2,FALSE))</f>
        <v/>
      </c>
    </row>
    <row r="87" spans="1:40" ht="18.75" x14ac:dyDescent="0.4">
      <c r="A87" s="118">
        <v>74</v>
      </c>
      <c r="B87" s="244"/>
      <c r="C87" s="244"/>
      <c r="D87" s="244"/>
      <c r="E87" s="244"/>
      <c r="F87" s="245"/>
      <c r="G87" s="246"/>
      <c r="H87" s="246"/>
      <c r="I87" s="245"/>
      <c r="J87" s="247"/>
      <c r="K87" s="247"/>
      <c r="L87" s="247"/>
      <c r="M87" s="247"/>
      <c r="N87" s="248"/>
      <c r="O87" s="249"/>
      <c r="P87" s="122"/>
      <c r="Q87" s="162" t="str">
        <f>IF(AH87="","",VLOOKUP(AH87,DATE!$P$10:$S$99,2,FALSE))</f>
        <v/>
      </c>
      <c r="R87" s="126"/>
      <c r="S87" s="166" t="str">
        <f>IF(AH87="","",VLOOKUP(AH87,DATE!$P$10:$S$99,3,FALSE))</f>
        <v/>
      </c>
      <c r="T87" s="126"/>
      <c r="U87" s="170" t="str">
        <f>IF(AH87="","",VLOOKUP(AH87,DATE!$P$10:$S$99,4,FALSE))</f>
        <v/>
      </c>
      <c r="V87" s="126"/>
      <c r="Y87" s="105">
        <f t="shared" si="24"/>
        <v>0</v>
      </c>
      <c r="Z87" s="105">
        <f t="shared" si="25"/>
        <v>0</v>
      </c>
      <c r="AA87" s="105">
        <f t="shared" si="26"/>
        <v>0</v>
      </c>
      <c r="AB87" s="105">
        <f t="shared" si="27"/>
        <v>0</v>
      </c>
      <c r="AC87" s="105">
        <f t="shared" si="28"/>
        <v>0</v>
      </c>
      <c r="AD87" s="105">
        <f t="shared" si="29"/>
        <v>0</v>
      </c>
      <c r="AE87" s="105">
        <f t="shared" si="30"/>
        <v>0</v>
      </c>
      <c r="AF87" s="73" t="str">
        <f>IF(ISERROR(VLOOKUP(AE87,DATE!$B$10:$C$17,2,FALSE)),"",VLOOKUP(AE87,DATE!$B$10:$C$17,2,FALSE))</f>
        <v/>
      </c>
      <c r="AG87" s="105"/>
      <c r="AH87" s="105" t="str">
        <f t="shared" si="31"/>
        <v/>
      </c>
      <c r="AI87" s="97" t="str">
        <f>IF(ISERROR(VLOOKUP(AE87,DATE!$B$11:$D$17,3,FALSE)),"",VLOOKUP(AE87,DATE!$B$11:$D$17,3,FALSE))</f>
        <v/>
      </c>
      <c r="AK87" s="97" t="str">
        <f>IF(ISERROR(VLOOKUP(AH87,DATE!$P$10:$AI$99,$AK$6,FALSE)),"",VLOOKUP(AH87,DATE!$P$10:$AI$99,$AK$6,FALSE))</f>
        <v/>
      </c>
      <c r="AL87" s="97" t="str">
        <f>IF(ISERROR(VLOOKUP(AH87,DATE!$P$10:$AI$99,$AL$6,FALSE)),"",VLOOKUP(AH87,DATE!$P$10:$AI$99,$AL$6,FALSE))</f>
        <v/>
      </c>
      <c r="AM87" s="97" t="str">
        <f>IF(ISERROR(VLOOKUP(AH87,DATE!$P$10:$AI$99,$AL$6+1,FALSE)),"",VLOOKUP(AH87,DATE!$P$10:$AI$99,$AL$6+1,FALSE))</f>
        <v/>
      </c>
      <c r="AN87" s="97" t="str">
        <f>IF(ISERROR(VLOOKUP(AH87,DATE!$P$10:$AI$99,$AL$6+2,FALSE)),"",VLOOKUP(AH87,DATE!$P$10:$AI$99,$AL$6+2,FALSE))</f>
        <v/>
      </c>
    </row>
    <row r="88" spans="1:40" ht="18.75" x14ac:dyDescent="0.4">
      <c r="A88" s="119">
        <v>75</v>
      </c>
      <c r="B88" s="250"/>
      <c r="C88" s="250"/>
      <c r="D88" s="250"/>
      <c r="E88" s="250"/>
      <c r="F88" s="251"/>
      <c r="G88" s="252"/>
      <c r="H88" s="252"/>
      <c r="I88" s="251"/>
      <c r="J88" s="253"/>
      <c r="K88" s="253"/>
      <c r="L88" s="253"/>
      <c r="M88" s="253"/>
      <c r="N88" s="254"/>
      <c r="O88" s="255"/>
      <c r="P88" s="123"/>
      <c r="Q88" s="163" t="str">
        <f>IF(AH88="","",VLOOKUP(AH88,DATE!$P$10:$S$99,2,FALSE))</f>
        <v/>
      </c>
      <c r="R88" s="127"/>
      <c r="S88" s="167" t="str">
        <f>IF(AH88="","",VLOOKUP(AH88,DATE!$P$10:$S$99,3,FALSE))</f>
        <v/>
      </c>
      <c r="T88" s="127"/>
      <c r="U88" s="171" t="str">
        <f>IF(AH88="","",VLOOKUP(AH88,DATE!$P$10:$S$99,4,FALSE))</f>
        <v/>
      </c>
      <c r="V88" s="127"/>
      <c r="Y88" s="105">
        <f t="shared" si="24"/>
        <v>0</v>
      </c>
      <c r="Z88" s="105">
        <f t="shared" si="25"/>
        <v>0</v>
      </c>
      <c r="AA88" s="105">
        <f t="shared" si="26"/>
        <v>0</v>
      </c>
      <c r="AB88" s="105">
        <f t="shared" si="27"/>
        <v>0</v>
      </c>
      <c r="AC88" s="105">
        <f t="shared" si="28"/>
        <v>0</v>
      </c>
      <c r="AD88" s="105">
        <f t="shared" si="29"/>
        <v>0</v>
      </c>
      <c r="AE88" s="105">
        <f t="shared" si="30"/>
        <v>0</v>
      </c>
      <c r="AF88" s="73" t="str">
        <f>IF(ISERROR(VLOOKUP(AE88,DATE!$B$10:$C$17,2,FALSE)),"",VLOOKUP(AE88,DATE!$B$10:$C$17,2,FALSE))</f>
        <v/>
      </c>
      <c r="AG88" s="105"/>
      <c r="AH88" s="105" t="str">
        <f t="shared" si="31"/>
        <v/>
      </c>
      <c r="AI88" s="97" t="str">
        <f>IF(ISERROR(VLOOKUP(AE88,DATE!$B$11:$D$17,3,FALSE)),"",VLOOKUP(AE88,DATE!$B$11:$D$17,3,FALSE))</f>
        <v/>
      </c>
      <c r="AK88" s="97" t="str">
        <f>IF(ISERROR(VLOOKUP(AH88,DATE!$P$10:$AI$99,$AK$6,FALSE)),"",VLOOKUP(AH88,DATE!$P$10:$AI$99,$AK$6,FALSE))</f>
        <v/>
      </c>
      <c r="AL88" s="97" t="str">
        <f>IF(ISERROR(VLOOKUP(AH88,DATE!$P$10:$AI$99,$AL$6,FALSE)),"",VLOOKUP(AH88,DATE!$P$10:$AI$99,$AL$6,FALSE))</f>
        <v/>
      </c>
      <c r="AM88" s="97" t="str">
        <f>IF(ISERROR(VLOOKUP(AH88,DATE!$P$10:$AI$99,$AL$6+1,FALSE)),"",VLOOKUP(AH88,DATE!$P$10:$AI$99,$AL$6+1,FALSE))</f>
        <v/>
      </c>
      <c r="AN88" s="97" t="str">
        <f>IF(ISERROR(VLOOKUP(AH88,DATE!$P$10:$AI$99,$AL$6+2,FALSE)),"",VLOOKUP(AH88,DATE!$P$10:$AI$99,$AL$6+2,FALSE))</f>
        <v/>
      </c>
    </row>
    <row r="89" spans="1:40" ht="18.75" x14ac:dyDescent="0.4">
      <c r="A89" s="118">
        <v>76</v>
      </c>
      <c r="B89" s="244"/>
      <c r="C89" s="244"/>
      <c r="D89" s="244"/>
      <c r="E89" s="244"/>
      <c r="F89" s="245"/>
      <c r="G89" s="246"/>
      <c r="H89" s="246"/>
      <c r="I89" s="245"/>
      <c r="J89" s="247"/>
      <c r="K89" s="247"/>
      <c r="L89" s="247"/>
      <c r="M89" s="247"/>
      <c r="N89" s="242"/>
      <c r="O89" s="243"/>
      <c r="P89" s="121"/>
      <c r="Q89" s="164" t="str">
        <f>IF(AH89="","",VLOOKUP(AH89,DATE!$P$10:$S$99,2,FALSE))</f>
        <v/>
      </c>
      <c r="R89" s="125"/>
      <c r="S89" s="168" t="str">
        <f>IF(AH89="","",VLOOKUP(AH89,DATE!$P$10:$S$99,3,FALSE))</f>
        <v/>
      </c>
      <c r="T89" s="125"/>
      <c r="U89" s="172" t="str">
        <f>IF(AH89="","",VLOOKUP(AH89,DATE!$P$10:$S$99,4,FALSE))</f>
        <v/>
      </c>
      <c r="V89" s="125"/>
      <c r="Y89" s="105">
        <f t="shared" si="24"/>
        <v>0</v>
      </c>
      <c r="Z89" s="105">
        <f t="shared" si="25"/>
        <v>0</v>
      </c>
      <c r="AA89" s="105">
        <f t="shared" si="26"/>
        <v>0</v>
      </c>
      <c r="AB89" s="105">
        <f t="shared" si="27"/>
        <v>0</v>
      </c>
      <c r="AC89" s="105">
        <f t="shared" si="28"/>
        <v>0</v>
      </c>
      <c r="AD89" s="105">
        <f t="shared" si="29"/>
        <v>0</v>
      </c>
      <c r="AE89" s="105">
        <f t="shared" si="30"/>
        <v>0</v>
      </c>
      <c r="AF89" s="73" t="str">
        <f>IF(ISERROR(VLOOKUP(AE89,DATE!$B$10:$C$17,2,FALSE)),"",VLOOKUP(AE89,DATE!$B$10:$C$17,2,FALSE))</f>
        <v/>
      </c>
      <c r="AG89" s="105"/>
      <c r="AH89" s="105" t="str">
        <f t="shared" si="31"/>
        <v/>
      </c>
      <c r="AI89" s="97" t="str">
        <f>IF(ISERROR(VLOOKUP(AE89,DATE!$B$11:$D$17,3,FALSE)),"",VLOOKUP(AE89,DATE!$B$11:$D$17,3,FALSE))</f>
        <v/>
      </c>
      <c r="AK89" s="97" t="str">
        <f>IF(ISERROR(VLOOKUP(AH89,DATE!$P$10:$AI$99,$AK$6,FALSE)),"",VLOOKUP(AH89,DATE!$P$10:$AI$99,$AK$6,FALSE))</f>
        <v/>
      </c>
      <c r="AL89" s="97" t="str">
        <f>IF(ISERROR(VLOOKUP(AH89,DATE!$P$10:$AI$99,$AL$6,FALSE)),"",VLOOKUP(AH89,DATE!$P$10:$AI$99,$AL$6,FALSE))</f>
        <v/>
      </c>
      <c r="AM89" s="97" t="str">
        <f>IF(ISERROR(VLOOKUP(AH89,DATE!$P$10:$AI$99,$AL$6+1,FALSE)),"",VLOOKUP(AH89,DATE!$P$10:$AI$99,$AL$6+1,FALSE))</f>
        <v/>
      </c>
      <c r="AN89" s="97" t="str">
        <f>IF(ISERROR(VLOOKUP(AH89,DATE!$P$10:$AI$99,$AL$6+2,FALSE)),"",VLOOKUP(AH89,DATE!$P$10:$AI$99,$AL$6+2,FALSE))</f>
        <v/>
      </c>
    </row>
    <row r="90" spans="1:40" ht="18.75" x14ac:dyDescent="0.4">
      <c r="A90" s="118">
        <v>77</v>
      </c>
      <c r="B90" s="244"/>
      <c r="C90" s="244"/>
      <c r="D90" s="244"/>
      <c r="E90" s="244"/>
      <c r="F90" s="245"/>
      <c r="G90" s="246"/>
      <c r="H90" s="246"/>
      <c r="I90" s="245"/>
      <c r="J90" s="247"/>
      <c r="K90" s="247"/>
      <c r="L90" s="247"/>
      <c r="M90" s="247"/>
      <c r="N90" s="248"/>
      <c r="O90" s="249"/>
      <c r="P90" s="122"/>
      <c r="Q90" s="162" t="str">
        <f>IF(AH90="","",VLOOKUP(AH90,DATE!$P$10:$S$99,2,FALSE))</f>
        <v/>
      </c>
      <c r="R90" s="126"/>
      <c r="S90" s="166" t="str">
        <f>IF(AH90="","",VLOOKUP(AH90,DATE!$P$10:$S$99,3,FALSE))</f>
        <v/>
      </c>
      <c r="T90" s="126"/>
      <c r="U90" s="170" t="str">
        <f>IF(AH90="","",VLOOKUP(AH90,DATE!$P$10:$S$99,4,FALSE))</f>
        <v/>
      </c>
      <c r="V90" s="126"/>
      <c r="Y90" s="105">
        <f t="shared" si="24"/>
        <v>0</v>
      </c>
      <c r="Z90" s="105">
        <f t="shared" si="25"/>
        <v>0</v>
      </c>
      <c r="AA90" s="105">
        <f t="shared" si="26"/>
        <v>0</v>
      </c>
      <c r="AB90" s="105">
        <f t="shared" si="27"/>
        <v>0</v>
      </c>
      <c r="AC90" s="105">
        <f t="shared" si="28"/>
        <v>0</v>
      </c>
      <c r="AD90" s="105">
        <f t="shared" si="29"/>
        <v>0</v>
      </c>
      <c r="AE90" s="105">
        <f t="shared" si="30"/>
        <v>0</v>
      </c>
      <c r="AF90" s="73" t="str">
        <f>IF(ISERROR(VLOOKUP(AE90,DATE!$B$10:$C$17,2,FALSE)),"",VLOOKUP(AE90,DATE!$B$10:$C$17,2,FALSE))</f>
        <v/>
      </c>
      <c r="AG90" s="105"/>
      <c r="AH90" s="105" t="str">
        <f t="shared" si="31"/>
        <v/>
      </c>
      <c r="AI90" s="97" t="str">
        <f>IF(ISERROR(VLOOKUP(AE90,DATE!$B$11:$D$17,3,FALSE)),"",VLOOKUP(AE90,DATE!$B$11:$D$17,3,FALSE))</f>
        <v/>
      </c>
      <c r="AK90" s="97" t="str">
        <f>IF(ISERROR(VLOOKUP(AH90,DATE!$P$10:$AI$99,$AK$6,FALSE)),"",VLOOKUP(AH90,DATE!$P$10:$AI$99,$AK$6,FALSE))</f>
        <v/>
      </c>
      <c r="AL90" s="97" t="str">
        <f>IF(ISERROR(VLOOKUP(AH90,DATE!$P$10:$AI$99,$AL$6,FALSE)),"",VLOOKUP(AH90,DATE!$P$10:$AI$99,$AL$6,FALSE))</f>
        <v/>
      </c>
      <c r="AM90" s="97" t="str">
        <f>IF(ISERROR(VLOOKUP(AH90,DATE!$P$10:$AI$99,$AL$6+1,FALSE)),"",VLOOKUP(AH90,DATE!$P$10:$AI$99,$AL$6+1,FALSE))</f>
        <v/>
      </c>
      <c r="AN90" s="97" t="str">
        <f>IF(ISERROR(VLOOKUP(AH90,DATE!$P$10:$AI$99,$AL$6+2,FALSE)),"",VLOOKUP(AH90,DATE!$P$10:$AI$99,$AL$6+2,FALSE))</f>
        <v/>
      </c>
    </row>
    <row r="91" spans="1:40" ht="18.75" x14ac:dyDescent="0.4">
      <c r="A91" s="118">
        <v>78</v>
      </c>
      <c r="B91" s="244"/>
      <c r="C91" s="244"/>
      <c r="D91" s="244"/>
      <c r="E91" s="244"/>
      <c r="F91" s="245"/>
      <c r="G91" s="246"/>
      <c r="H91" s="246"/>
      <c r="I91" s="245"/>
      <c r="J91" s="247"/>
      <c r="K91" s="247"/>
      <c r="L91" s="247"/>
      <c r="M91" s="247"/>
      <c r="N91" s="248"/>
      <c r="O91" s="249"/>
      <c r="P91" s="122"/>
      <c r="Q91" s="162" t="str">
        <f>IF(AH91="","",VLOOKUP(AH91,DATE!$P$10:$S$99,2,FALSE))</f>
        <v/>
      </c>
      <c r="R91" s="126"/>
      <c r="S91" s="166" t="str">
        <f>IF(AH91="","",VLOOKUP(AH91,DATE!$P$10:$S$99,3,FALSE))</f>
        <v/>
      </c>
      <c r="T91" s="126"/>
      <c r="U91" s="170" t="str">
        <f>IF(AH91="","",VLOOKUP(AH91,DATE!$P$10:$S$99,4,FALSE))</f>
        <v/>
      </c>
      <c r="V91" s="126"/>
      <c r="Y91" s="105">
        <f t="shared" si="24"/>
        <v>0</v>
      </c>
      <c r="Z91" s="105">
        <f t="shared" si="25"/>
        <v>0</v>
      </c>
      <c r="AA91" s="105">
        <f t="shared" si="26"/>
        <v>0</v>
      </c>
      <c r="AB91" s="105">
        <f t="shared" si="27"/>
        <v>0</v>
      </c>
      <c r="AC91" s="105">
        <f t="shared" si="28"/>
        <v>0</v>
      </c>
      <c r="AD91" s="105">
        <f t="shared" si="29"/>
        <v>0</v>
      </c>
      <c r="AE91" s="105">
        <f t="shared" si="30"/>
        <v>0</v>
      </c>
      <c r="AF91" s="73" t="str">
        <f>IF(ISERROR(VLOOKUP(AE91,DATE!$B$10:$C$17,2,FALSE)),"",VLOOKUP(AE91,DATE!$B$10:$C$17,2,FALSE))</f>
        <v/>
      </c>
      <c r="AG91" s="105"/>
      <c r="AH91" s="105" t="str">
        <f t="shared" si="31"/>
        <v/>
      </c>
      <c r="AI91" s="97" t="str">
        <f>IF(ISERROR(VLOOKUP(AE91,DATE!$B$11:$D$17,3,FALSE)),"",VLOOKUP(AE91,DATE!$B$11:$D$17,3,FALSE))</f>
        <v/>
      </c>
      <c r="AK91" s="97" t="str">
        <f>IF(ISERROR(VLOOKUP(AH91,DATE!$P$10:$AI$99,$AK$6,FALSE)),"",VLOOKUP(AH91,DATE!$P$10:$AI$99,$AK$6,FALSE))</f>
        <v/>
      </c>
      <c r="AL91" s="97" t="str">
        <f>IF(ISERROR(VLOOKUP(AH91,DATE!$P$10:$AI$99,$AL$6,FALSE)),"",VLOOKUP(AH91,DATE!$P$10:$AI$99,$AL$6,FALSE))</f>
        <v/>
      </c>
      <c r="AM91" s="97" t="str">
        <f>IF(ISERROR(VLOOKUP(AH91,DATE!$P$10:$AI$99,$AL$6+1,FALSE)),"",VLOOKUP(AH91,DATE!$P$10:$AI$99,$AL$6+1,FALSE))</f>
        <v/>
      </c>
      <c r="AN91" s="97" t="str">
        <f>IF(ISERROR(VLOOKUP(AH91,DATE!$P$10:$AI$99,$AL$6+2,FALSE)),"",VLOOKUP(AH91,DATE!$P$10:$AI$99,$AL$6+2,FALSE))</f>
        <v/>
      </c>
    </row>
    <row r="92" spans="1:40" ht="18.75" x14ac:dyDescent="0.4">
      <c r="A92" s="118">
        <v>79</v>
      </c>
      <c r="B92" s="244"/>
      <c r="C92" s="244"/>
      <c r="D92" s="244"/>
      <c r="E92" s="244"/>
      <c r="F92" s="245"/>
      <c r="G92" s="246"/>
      <c r="H92" s="246"/>
      <c r="I92" s="245"/>
      <c r="J92" s="247"/>
      <c r="K92" s="247"/>
      <c r="L92" s="247"/>
      <c r="M92" s="247"/>
      <c r="N92" s="248"/>
      <c r="O92" s="249"/>
      <c r="P92" s="122"/>
      <c r="Q92" s="162" t="str">
        <f>IF(AH92="","",VLOOKUP(AH92,DATE!$P$10:$S$99,2,FALSE))</f>
        <v/>
      </c>
      <c r="R92" s="126"/>
      <c r="S92" s="166" t="str">
        <f>IF(AH92="","",VLOOKUP(AH92,DATE!$P$10:$S$99,3,FALSE))</f>
        <v/>
      </c>
      <c r="T92" s="126"/>
      <c r="U92" s="170" t="str">
        <f>IF(AH92="","",VLOOKUP(AH92,DATE!$P$10:$S$99,4,FALSE))</f>
        <v/>
      </c>
      <c r="V92" s="126"/>
      <c r="Y92" s="105">
        <f t="shared" si="24"/>
        <v>0</v>
      </c>
      <c r="Z92" s="105">
        <f t="shared" si="25"/>
        <v>0</v>
      </c>
      <c r="AA92" s="105">
        <f t="shared" si="26"/>
        <v>0</v>
      </c>
      <c r="AB92" s="105">
        <f t="shared" si="27"/>
        <v>0</v>
      </c>
      <c r="AC92" s="105">
        <f t="shared" si="28"/>
        <v>0</v>
      </c>
      <c r="AD92" s="105">
        <f t="shared" si="29"/>
        <v>0</v>
      </c>
      <c r="AE92" s="105">
        <f t="shared" si="30"/>
        <v>0</v>
      </c>
      <c r="AF92" s="73" t="str">
        <f>IF(ISERROR(VLOOKUP(AE92,DATE!$B$10:$C$17,2,FALSE)),"",VLOOKUP(AE92,DATE!$B$10:$C$17,2,FALSE))</f>
        <v/>
      </c>
      <c r="AG92" s="105"/>
      <c r="AH92" s="105" t="str">
        <f t="shared" si="31"/>
        <v/>
      </c>
      <c r="AI92" s="97" t="str">
        <f>IF(ISERROR(VLOOKUP(AE92,DATE!$B$11:$D$17,3,FALSE)),"",VLOOKUP(AE92,DATE!$B$11:$D$17,3,FALSE))</f>
        <v/>
      </c>
      <c r="AK92" s="97" t="str">
        <f>IF(ISERROR(VLOOKUP(AH92,DATE!$P$10:$AI$99,$AK$6,FALSE)),"",VLOOKUP(AH92,DATE!$P$10:$AI$99,$AK$6,FALSE))</f>
        <v/>
      </c>
      <c r="AL92" s="97" t="str">
        <f>IF(ISERROR(VLOOKUP(AH92,DATE!$P$10:$AI$99,$AL$6,FALSE)),"",VLOOKUP(AH92,DATE!$P$10:$AI$99,$AL$6,FALSE))</f>
        <v/>
      </c>
      <c r="AM92" s="97" t="str">
        <f>IF(ISERROR(VLOOKUP(AH92,DATE!$P$10:$AI$99,$AL$6+1,FALSE)),"",VLOOKUP(AH92,DATE!$P$10:$AI$99,$AL$6+1,FALSE))</f>
        <v/>
      </c>
      <c r="AN92" s="97" t="str">
        <f>IF(ISERROR(VLOOKUP(AH92,DATE!$P$10:$AI$99,$AL$6+2,FALSE)),"",VLOOKUP(AH92,DATE!$P$10:$AI$99,$AL$6+2,FALSE))</f>
        <v/>
      </c>
    </row>
    <row r="93" spans="1:40" ht="18.75" x14ac:dyDescent="0.4">
      <c r="A93" s="119">
        <v>80</v>
      </c>
      <c r="B93" s="250"/>
      <c r="C93" s="250"/>
      <c r="D93" s="250"/>
      <c r="E93" s="250"/>
      <c r="F93" s="251"/>
      <c r="G93" s="252"/>
      <c r="H93" s="252"/>
      <c r="I93" s="251"/>
      <c r="J93" s="253"/>
      <c r="K93" s="253"/>
      <c r="L93" s="253"/>
      <c r="M93" s="253"/>
      <c r="N93" s="254"/>
      <c r="O93" s="255"/>
      <c r="P93" s="123"/>
      <c r="Q93" s="163" t="str">
        <f>IF(AH93="","",VLOOKUP(AH93,DATE!$P$10:$S$99,2,FALSE))</f>
        <v/>
      </c>
      <c r="R93" s="127"/>
      <c r="S93" s="167" t="str">
        <f>IF(AH93="","",VLOOKUP(AH93,DATE!$P$10:$S$99,3,FALSE))</f>
        <v/>
      </c>
      <c r="T93" s="127"/>
      <c r="U93" s="171" t="str">
        <f>IF(AH93="","",VLOOKUP(AH93,DATE!$P$10:$S$99,4,FALSE))</f>
        <v/>
      </c>
      <c r="V93" s="127"/>
      <c r="Y93" s="105">
        <f t="shared" si="24"/>
        <v>0</v>
      </c>
      <c r="Z93" s="105">
        <f t="shared" si="25"/>
        <v>0</v>
      </c>
      <c r="AA93" s="105">
        <f t="shared" si="26"/>
        <v>0</v>
      </c>
      <c r="AB93" s="105">
        <f t="shared" si="27"/>
        <v>0</v>
      </c>
      <c r="AC93" s="105">
        <f t="shared" si="28"/>
        <v>0</v>
      </c>
      <c r="AD93" s="105">
        <f t="shared" si="29"/>
        <v>0</v>
      </c>
      <c r="AE93" s="105">
        <f t="shared" si="30"/>
        <v>0</v>
      </c>
      <c r="AF93" s="73" t="str">
        <f>IF(ISERROR(VLOOKUP(AE93,DATE!$B$10:$C$17,2,FALSE)),"",VLOOKUP(AE93,DATE!$B$10:$C$17,2,FALSE))</f>
        <v/>
      </c>
      <c r="AG93" s="105"/>
      <c r="AH93" s="105" t="str">
        <f t="shared" si="31"/>
        <v/>
      </c>
      <c r="AI93" s="97" t="str">
        <f>IF(ISERROR(VLOOKUP(AE93,DATE!$B$11:$D$17,3,FALSE)),"",VLOOKUP(AE93,DATE!$B$11:$D$17,3,FALSE))</f>
        <v/>
      </c>
      <c r="AK93" s="97" t="str">
        <f>IF(ISERROR(VLOOKUP(AH93,DATE!$P$10:$AI$99,$AK$6,FALSE)),"",VLOOKUP(AH93,DATE!$P$10:$AI$99,$AK$6,FALSE))</f>
        <v/>
      </c>
      <c r="AL93" s="97" t="str">
        <f>IF(ISERROR(VLOOKUP(AH93,DATE!$P$10:$AI$99,$AL$6,FALSE)),"",VLOOKUP(AH93,DATE!$P$10:$AI$99,$AL$6,FALSE))</f>
        <v/>
      </c>
      <c r="AM93" s="97" t="str">
        <f>IF(ISERROR(VLOOKUP(AH93,DATE!$P$10:$AI$99,$AL$6+1,FALSE)),"",VLOOKUP(AH93,DATE!$P$10:$AI$99,$AL$6+1,FALSE))</f>
        <v/>
      </c>
      <c r="AN93" s="97" t="str">
        <f>IF(ISERROR(VLOOKUP(AH93,DATE!$P$10:$AI$99,$AL$6+2,FALSE)),"",VLOOKUP(AH93,DATE!$P$10:$AI$99,$AL$6+2,FALSE))</f>
        <v/>
      </c>
    </row>
    <row r="94" spans="1:40" ht="18.75" x14ac:dyDescent="0.4">
      <c r="A94" s="118">
        <v>81</v>
      </c>
      <c r="B94" s="244"/>
      <c r="C94" s="244"/>
      <c r="D94" s="244"/>
      <c r="E94" s="244"/>
      <c r="F94" s="245"/>
      <c r="G94" s="246"/>
      <c r="H94" s="246"/>
      <c r="I94" s="245"/>
      <c r="J94" s="247"/>
      <c r="K94" s="247"/>
      <c r="L94" s="247"/>
      <c r="M94" s="247"/>
      <c r="N94" s="242"/>
      <c r="O94" s="243"/>
      <c r="P94" s="121"/>
      <c r="Q94" s="164" t="str">
        <f>IF(AH94="","",VLOOKUP(AH94,DATE!$P$10:$S$99,2,FALSE))</f>
        <v/>
      </c>
      <c r="R94" s="125"/>
      <c r="S94" s="168" t="str">
        <f>IF(AH94="","",VLOOKUP(AH94,DATE!$P$10:$S$99,3,FALSE))</f>
        <v/>
      </c>
      <c r="T94" s="125"/>
      <c r="U94" s="172" t="str">
        <f>IF(AH94="","",VLOOKUP(AH94,DATE!$P$10:$S$99,4,FALSE))</f>
        <v/>
      </c>
      <c r="V94" s="125"/>
      <c r="Y94" s="105">
        <f t="shared" si="24"/>
        <v>0</v>
      </c>
      <c r="Z94" s="105">
        <f t="shared" si="25"/>
        <v>0</v>
      </c>
      <c r="AA94" s="105">
        <f t="shared" si="26"/>
        <v>0</v>
      </c>
      <c r="AB94" s="105">
        <f t="shared" si="27"/>
        <v>0</v>
      </c>
      <c r="AC94" s="105">
        <f t="shared" si="28"/>
        <v>0</v>
      </c>
      <c r="AD94" s="105">
        <f t="shared" si="29"/>
        <v>0</v>
      </c>
      <c r="AE94" s="105">
        <f t="shared" si="30"/>
        <v>0</v>
      </c>
      <c r="AF94" s="73" t="str">
        <f>IF(ISERROR(VLOOKUP(AE94,DATE!$B$10:$C$17,2,FALSE)),"",VLOOKUP(AE94,DATE!$B$10:$C$17,2,FALSE))</f>
        <v/>
      </c>
      <c r="AG94" s="105"/>
      <c r="AH94" s="105" t="str">
        <f t="shared" si="31"/>
        <v/>
      </c>
      <c r="AI94" s="97" t="str">
        <f>IF(ISERROR(VLOOKUP(AE94,DATE!$B$11:$D$17,3,FALSE)),"",VLOOKUP(AE94,DATE!$B$11:$D$17,3,FALSE))</f>
        <v/>
      </c>
      <c r="AK94" s="97" t="str">
        <f>IF(ISERROR(VLOOKUP(AH94,DATE!$P$10:$AI$99,$AK$6,FALSE)),"",VLOOKUP(AH94,DATE!$P$10:$AI$99,$AK$6,FALSE))</f>
        <v/>
      </c>
      <c r="AL94" s="97" t="str">
        <f>IF(ISERROR(VLOOKUP(AH94,DATE!$P$10:$AI$99,$AL$6,FALSE)),"",VLOOKUP(AH94,DATE!$P$10:$AI$99,$AL$6,FALSE))</f>
        <v/>
      </c>
      <c r="AM94" s="97" t="str">
        <f>IF(ISERROR(VLOOKUP(AH94,DATE!$P$10:$AI$99,$AL$6+1,FALSE)),"",VLOOKUP(AH94,DATE!$P$10:$AI$99,$AL$6+1,FALSE))</f>
        <v/>
      </c>
      <c r="AN94" s="97" t="str">
        <f>IF(ISERROR(VLOOKUP(AH94,DATE!$P$10:$AI$99,$AL$6+2,FALSE)),"",VLOOKUP(AH94,DATE!$P$10:$AI$99,$AL$6+2,FALSE))</f>
        <v/>
      </c>
    </row>
    <row r="95" spans="1:40" ht="18.75" x14ac:dyDescent="0.4">
      <c r="A95" s="118">
        <v>82</v>
      </c>
      <c r="B95" s="244"/>
      <c r="C95" s="244"/>
      <c r="D95" s="244"/>
      <c r="E95" s="244"/>
      <c r="F95" s="245"/>
      <c r="G95" s="246"/>
      <c r="H95" s="246"/>
      <c r="I95" s="245"/>
      <c r="J95" s="247"/>
      <c r="K95" s="247"/>
      <c r="L95" s="247"/>
      <c r="M95" s="247"/>
      <c r="N95" s="248"/>
      <c r="O95" s="249"/>
      <c r="P95" s="122"/>
      <c r="Q95" s="162" t="str">
        <f>IF(AH95="","",VLOOKUP(AH95,DATE!$P$10:$S$99,2,FALSE))</f>
        <v/>
      </c>
      <c r="R95" s="126"/>
      <c r="S95" s="166" t="str">
        <f>IF(AH95="","",VLOOKUP(AH95,DATE!$P$10:$S$99,3,FALSE))</f>
        <v/>
      </c>
      <c r="T95" s="126"/>
      <c r="U95" s="170" t="str">
        <f>IF(AH95="","",VLOOKUP(AH95,DATE!$P$10:$S$99,4,FALSE))</f>
        <v/>
      </c>
      <c r="V95" s="126"/>
      <c r="Y95" s="105">
        <f t="shared" si="24"/>
        <v>0</v>
      </c>
      <c r="Z95" s="105">
        <f t="shared" si="25"/>
        <v>0</v>
      </c>
      <c r="AA95" s="105">
        <f t="shared" si="26"/>
        <v>0</v>
      </c>
      <c r="AB95" s="105">
        <f t="shared" si="27"/>
        <v>0</v>
      </c>
      <c r="AC95" s="105">
        <f t="shared" si="28"/>
        <v>0</v>
      </c>
      <c r="AD95" s="105">
        <f t="shared" si="29"/>
        <v>0</v>
      </c>
      <c r="AE95" s="105">
        <f t="shared" si="30"/>
        <v>0</v>
      </c>
      <c r="AF95" s="73" t="str">
        <f>IF(ISERROR(VLOOKUP(AE95,DATE!$B$10:$C$17,2,FALSE)),"",VLOOKUP(AE95,DATE!$B$10:$C$17,2,FALSE))</f>
        <v/>
      </c>
      <c r="AG95" s="105"/>
      <c r="AH95" s="105" t="str">
        <f t="shared" si="31"/>
        <v/>
      </c>
      <c r="AI95" s="97" t="str">
        <f>IF(ISERROR(VLOOKUP(AE95,DATE!$B$11:$D$17,3,FALSE)),"",VLOOKUP(AE95,DATE!$B$11:$D$17,3,FALSE))</f>
        <v/>
      </c>
      <c r="AK95" s="97" t="str">
        <f>IF(ISERROR(VLOOKUP(AH95,DATE!$P$10:$AI$99,$AK$6,FALSE)),"",VLOOKUP(AH95,DATE!$P$10:$AI$99,$AK$6,FALSE))</f>
        <v/>
      </c>
      <c r="AL95" s="97" t="str">
        <f>IF(ISERROR(VLOOKUP(AH95,DATE!$P$10:$AI$99,$AL$6,FALSE)),"",VLOOKUP(AH95,DATE!$P$10:$AI$99,$AL$6,FALSE))</f>
        <v/>
      </c>
      <c r="AM95" s="97" t="str">
        <f>IF(ISERROR(VLOOKUP(AH95,DATE!$P$10:$AI$99,$AL$6+1,FALSE)),"",VLOOKUP(AH95,DATE!$P$10:$AI$99,$AL$6+1,FALSE))</f>
        <v/>
      </c>
      <c r="AN95" s="97" t="str">
        <f>IF(ISERROR(VLOOKUP(AH95,DATE!$P$10:$AI$99,$AL$6+2,FALSE)),"",VLOOKUP(AH95,DATE!$P$10:$AI$99,$AL$6+2,FALSE))</f>
        <v/>
      </c>
    </row>
    <row r="96" spans="1:40" ht="18.75" x14ac:dyDescent="0.4">
      <c r="A96" s="118">
        <v>83</v>
      </c>
      <c r="B96" s="244"/>
      <c r="C96" s="244"/>
      <c r="D96" s="244"/>
      <c r="E96" s="244"/>
      <c r="F96" s="245"/>
      <c r="G96" s="246"/>
      <c r="H96" s="246"/>
      <c r="I96" s="245"/>
      <c r="J96" s="247"/>
      <c r="K96" s="247"/>
      <c r="L96" s="247"/>
      <c r="M96" s="247"/>
      <c r="N96" s="248"/>
      <c r="O96" s="249"/>
      <c r="P96" s="122"/>
      <c r="Q96" s="162" t="str">
        <f>IF(AH96="","",VLOOKUP(AH96,DATE!$P$10:$S$99,2,FALSE))</f>
        <v/>
      </c>
      <c r="R96" s="126"/>
      <c r="S96" s="166" t="str">
        <f>IF(AH96="","",VLOOKUP(AH96,DATE!$P$10:$S$99,3,FALSE))</f>
        <v/>
      </c>
      <c r="T96" s="126"/>
      <c r="U96" s="170" t="str">
        <f>IF(AH96="","",VLOOKUP(AH96,DATE!$P$10:$S$99,4,FALSE))</f>
        <v/>
      </c>
      <c r="V96" s="126"/>
      <c r="Y96" s="105">
        <f t="shared" si="24"/>
        <v>0</v>
      </c>
      <c r="Z96" s="105">
        <f t="shared" si="25"/>
        <v>0</v>
      </c>
      <c r="AA96" s="105">
        <f t="shared" si="26"/>
        <v>0</v>
      </c>
      <c r="AB96" s="105">
        <f t="shared" si="27"/>
        <v>0</v>
      </c>
      <c r="AC96" s="105">
        <f t="shared" si="28"/>
        <v>0</v>
      </c>
      <c r="AD96" s="105">
        <f t="shared" si="29"/>
        <v>0</v>
      </c>
      <c r="AE96" s="105">
        <f t="shared" si="30"/>
        <v>0</v>
      </c>
      <c r="AF96" s="73" t="str">
        <f>IF(ISERROR(VLOOKUP(AE96,DATE!$B$10:$C$17,2,FALSE)),"",VLOOKUP(AE96,DATE!$B$10:$C$17,2,FALSE))</f>
        <v/>
      </c>
      <c r="AG96" s="105"/>
      <c r="AH96" s="105" t="str">
        <f t="shared" si="31"/>
        <v/>
      </c>
      <c r="AI96" s="97" t="str">
        <f>IF(ISERROR(VLOOKUP(AE96,DATE!$B$11:$D$17,3,FALSE)),"",VLOOKUP(AE96,DATE!$B$11:$D$17,3,FALSE))</f>
        <v/>
      </c>
      <c r="AK96" s="97" t="str">
        <f>IF(ISERROR(VLOOKUP(AH96,DATE!$P$10:$AI$99,$AK$6,FALSE)),"",VLOOKUP(AH96,DATE!$P$10:$AI$99,$AK$6,FALSE))</f>
        <v/>
      </c>
      <c r="AL96" s="97" t="str">
        <f>IF(ISERROR(VLOOKUP(AH96,DATE!$P$10:$AI$99,$AL$6,FALSE)),"",VLOOKUP(AH96,DATE!$P$10:$AI$99,$AL$6,FALSE))</f>
        <v/>
      </c>
      <c r="AM96" s="97" t="str">
        <f>IF(ISERROR(VLOOKUP(AH96,DATE!$P$10:$AI$99,$AL$6+1,FALSE)),"",VLOOKUP(AH96,DATE!$P$10:$AI$99,$AL$6+1,FALSE))</f>
        <v/>
      </c>
      <c r="AN96" s="97" t="str">
        <f>IF(ISERROR(VLOOKUP(AH96,DATE!$P$10:$AI$99,$AL$6+2,FALSE)),"",VLOOKUP(AH96,DATE!$P$10:$AI$99,$AL$6+2,FALSE))</f>
        <v/>
      </c>
    </row>
    <row r="97" spans="1:40" ht="18.75" x14ac:dyDescent="0.4">
      <c r="A97" s="118">
        <v>84</v>
      </c>
      <c r="B97" s="244"/>
      <c r="C97" s="244"/>
      <c r="D97" s="244"/>
      <c r="E97" s="244"/>
      <c r="F97" s="245"/>
      <c r="G97" s="246"/>
      <c r="H97" s="246"/>
      <c r="I97" s="245"/>
      <c r="J97" s="247"/>
      <c r="K97" s="247"/>
      <c r="L97" s="247"/>
      <c r="M97" s="247"/>
      <c r="N97" s="248"/>
      <c r="O97" s="249"/>
      <c r="P97" s="122"/>
      <c r="Q97" s="162" t="str">
        <f>IF(AH97="","",VLOOKUP(AH97,DATE!$P$10:$S$99,2,FALSE))</f>
        <v/>
      </c>
      <c r="R97" s="126"/>
      <c r="S97" s="166" t="str">
        <f>IF(AH97="","",VLOOKUP(AH97,DATE!$P$10:$S$99,3,FALSE))</f>
        <v/>
      </c>
      <c r="T97" s="126"/>
      <c r="U97" s="170" t="str">
        <f>IF(AH97="","",VLOOKUP(AH97,DATE!$P$10:$S$99,4,FALSE))</f>
        <v/>
      </c>
      <c r="V97" s="126"/>
      <c r="Y97" s="105">
        <f t="shared" si="24"/>
        <v>0</v>
      </c>
      <c r="Z97" s="105">
        <f t="shared" si="25"/>
        <v>0</v>
      </c>
      <c r="AA97" s="105">
        <f t="shared" si="26"/>
        <v>0</v>
      </c>
      <c r="AB97" s="105">
        <f t="shared" si="27"/>
        <v>0</v>
      </c>
      <c r="AC97" s="105">
        <f t="shared" si="28"/>
        <v>0</v>
      </c>
      <c r="AD97" s="105">
        <f t="shared" si="29"/>
        <v>0</v>
      </c>
      <c r="AE97" s="105">
        <f t="shared" si="30"/>
        <v>0</v>
      </c>
      <c r="AF97" s="73" t="str">
        <f>IF(ISERROR(VLOOKUP(AE97,DATE!$B$10:$C$17,2,FALSE)),"",VLOOKUP(AE97,DATE!$B$10:$C$17,2,FALSE))</f>
        <v/>
      </c>
      <c r="AG97" s="105"/>
      <c r="AH97" s="105" t="str">
        <f t="shared" si="31"/>
        <v/>
      </c>
      <c r="AI97" s="97" t="str">
        <f>IF(ISERROR(VLOOKUP(AE97,DATE!$B$11:$D$17,3,FALSE)),"",VLOOKUP(AE97,DATE!$B$11:$D$17,3,FALSE))</f>
        <v/>
      </c>
      <c r="AK97" s="97" t="str">
        <f>IF(ISERROR(VLOOKUP(AH97,DATE!$P$10:$AI$99,$AK$6,FALSE)),"",VLOOKUP(AH97,DATE!$P$10:$AI$99,$AK$6,FALSE))</f>
        <v/>
      </c>
      <c r="AL97" s="97" t="str">
        <f>IF(ISERROR(VLOOKUP(AH97,DATE!$P$10:$AI$99,$AL$6,FALSE)),"",VLOOKUP(AH97,DATE!$P$10:$AI$99,$AL$6,FALSE))</f>
        <v/>
      </c>
      <c r="AM97" s="97" t="str">
        <f>IF(ISERROR(VLOOKUP(AH97,DATE!$P$10:$AI$99,$AL$6+1,FALSE)),"",VLOOKUP(AH97,DATE!$P$10:$AI$99,$AL$6+1,FALSE))</f>
        <v/>
      </c>
      <c r="AN97" s="97" t="str">
        <f>IF(ISERROR(VLOOKUP(AH97,DATE!$P$10:$AI$99,$AL$6+2,FALSE)),"",VLOOKUP(AH97,DATE!$P$10:$AI$99,$AL$6+2,FALSE))</f>
        <v/>
      </c>
    </row>
    <row r="98" spans="1:40" ht="18.75" x14ac:dyDescent="0.4">
      <c r="A98" s="119">
        <v>85</v>
      </c>
      <c r="B98" s="250"/>
      <c r="C98" s="250"/>
      <c r="D98" s="250"/>
      <c r="E98" s="250"/>
      <c r="F98" s="251"/>
      <c r="G98" s="252"/>
      <c r="H98" s="252"/>
      <c r="I98" s="251"/>
      <c r="J98" s="253"/>
      <c r="K98" s="253"/>
      <c r="L98" s="253"/>
      <c r="M98" s="253"/>
      <c r="N98" s="254"/>
      <c r="O98" s="255"/>
      <c r="P98" s="123"/>
      <c r="Q98" s="163" t="str">
        <f>IF(AH98="","",VLOOKUP(AH98,DATE!$P$10:$S$99,2,FALSE))</f>
        <v/>
      </c>
      <c r="R98" s="127"/>
      <c r="S98" s="167" t="str">
        <f>IF(AH98="","",VLOOKUP(AH98,DATE!$P$10:$S$99,3,FALSE))</f>
        <v/>
      </c>
      <c r="T98" s="127"/>
      <c r="U98" s="171" t="str">
        <f>IF(AH98="","",VLOOKUP(AH98,DATE!$P$10:$S$99,4,FALSE))</f>
        <v/>
      </c>
      <c r="V98" s="127"/>
      <c r="Y98" s="105">
        <f t="shared" si="24"/>
        <v>0</v>
      </c>
      <c r="Z98" s="105">
        <f t="shared" si="25"/>
        <v>0</v>
      </c>
      <c r="AA98" s="105">
        <f t="shared" si="26"/>
        <v>0</v>
      </c>
      <c r="AB98" s="105">
        <f t="shared" si="27"/>
        <v>0</v>
      </c>
      <c r="AC98" s="105">
        <f t="shared" si="28"/>
        <v>0</v>
      </c>
      <c r="AD98" s="105">
        <f t="shared" si="29"/>
        <v>0</v>
      </c>
      <c r="AE98" s="105">
        <f t="shared" si="30"/>
        <v>0</v>
      </c>
      <c r="AF98" s="73" t="str">
        <f>IF(ISERROR(VLOOKUP(AE98,DATE!$B$10:$C$17,2,FALSE)),"",VLOOKUP(AE98,DATE!$B$10:$C$17,2,FALSE))</f>
        <v/>
      </c>
      <c r="AG98" s="105"/>
      <c r="AH98" s="105" t="str">
        <f t="shared" si="31"/>
        <v/>
      </c>
      <c r="AI98" s="97" t="str">
        <f>IF(ISERROR(VLOOKUP(AE98,DATE!$B$11:$D$17,3,FALSE)),"",VLOOKUP(AE98,DATE!$B$11:$D$17,3,FALSE))</f>
        <v/>
      </c>
      <c r="AK98" s="97" t="str">
        <f>IF(ISERROR(VLOOKUP(AH98,DATE!$P$10:$AI$99,$AK$6,FALSE)),"",VLOOKUP(AH98,DATE!$P$10:$AI$99,$AK$6,FALSE))</f>
        <v/>
      </c>
      <c r="AL98" s="97" t="str">
        <f>IF(ISERROR(VLOOKUP(AH98,DATE!$P$10:$AI$99,$AL$6,FALSE)),"",VLOOKUP(AH98,DATE!$P$10:$AI$99,$AL$6,FALSE))</f>
        <v/>
      </c>
      <c r="AM98" s="97" t="str">
        <f>IF(ISERROR(VLOOKUP(AH98,DATE!$P$10:$AI$99,$AL$6+1,FALSE)),"",VLOOKUP(AH98,DATE!$P$10:$AI$99,$AL$6+1,FALSE))</f>
        <v/>
      </c>
      <c r="AN98" s="97" t="str">
        <f>IF(ISERROR(VLOOKUP(AH98,DATE!$P$10:$AI$99,$AL$6+2,FALSE)),"",VLOOKUP(AH98,DATE!$P$10:$AI$99,$AL$6+2,FALSE))</f>
        <v/>
      </c>
    </row>
    <row r="99" spans="1:40" ht="18.75" x14ac:dyDescent="0.4">
      <c r="A99" s="118">
        <v>86</v>
      </c>
      <c r="B99" s="244"/>
      <c r="C99" s="244"/>
      <c r="D99" s="244"/>
      <c r="E99" s="244"/>
      <c r="F99" s="245"/>
      <c r="G99" s="246"/>
      <c r="H99" s="246"/>
      <c r="I99" s="245"/>
      <c r="J99" s="247"/>
      <c r="K99" s="247"/>
      <c r="L99" s="247"/>
      <c r="M99" s="247"/>
      <c r="N99" s="242"/>
      <c r="O99" s="243"/>
      <c r="P99" s="121"/>
      <c r="Q99" s="164" t="str">
        <f>IF(AH99="","",VLOOKUP(AH99,DATE!$P$10:$S$99,2,FALSE))</f>
        <v/>
      </c>
      <c r="R99" s="125"/>
      <c r="S99" s="168" t="str">
        <f>IF(AH99="","",VLOOKUP(AH99,DATE!$P$10:$S$99,3,FALSE))</f>
        <v/>
      </c>
      <c r="T99" s="125"/>
      <c r="U99" s="172" t="str">
        <f>IF(AH99="","",VLOOKUP(AH99,DATE!$P$10:$S$99,4,FALSE))</f>
        <v/>
      </c>
      <c r="V99" s="125"/>
      <c r="Y99" s="105">
        <f t="shared" si="24"/>
        <v>0</v>
      </c>
      <c r="Z99" s="105">
        <f t="shared" si="25"/>
        <v>0</v>
      </c>
      <c r="AA99" s="105">
        <f t="shared" si="26"/>
        <v>0</v>
      </c>
      <c r="AB99" s="105">
        <f t="shared" si="27"/>
        <v>0</v>
      </c>
      <c r="AC99" s="105">
        <f t="shared" si="28"/>
        <v>0</v>
      </c>
      <c r="AD99" s="105">
        <f t="shared" si="29"/>
        <v>0</v>
      </c>
      <c r="AE99" s="105">
        <f t="shared" si="30"/>
        <v>0</v>
      </c>
      <c r="AF99" s="73" t="str">
        <f>IF(ISERROR(VLOOKUP(AE99,DATE!$B$10:$C$17,2,FALSE)),"",VLOOKUP(AE99,DATE!$B$10:$C$17,2,FALSE))</f>
        <v/>
      </c>
      <c r="AG99" s="105"/>
      <c r="AH99" s="105" t="str">
        <f t="shared" si="31"/>
        <v/>
      </c>
      <c r="AI99" s="97" t="str">
        <f>IF(ISERROR(VLOOKUP(AE99,DATE!$B$11:$D$17,3,FALSE)),"",VLOOKUP(AE99,DATE!$B$11:$D$17,3,FALSE))</f>
        <v/>
      </c>
      <c r="AK99" s="97" t="str">
        <f>IF(ISERROR(VLOOKUP(AH99,DATE!$P$10:$AI$99,$AK$6,FALSE)),"",VLOOKUP(AH99,DATE!$P$10:$AI$99,$AK$6,FALSE))</f>
        <v/>
      </c>
      <c r="AL99" s="97" t="str">
        <f>IF(ISERROR(VLOOKUP(AH99,DATE!$P$10:$AI$99,$AL$6,FALSE)),"",VLOOKUP(AH99,DATE!$P$10:$AI$99,$AL$6,FALSE))</f>
        <v/>
      </c>
      <c r="AM99" s="97" t="str">
        <f>IF(ISERROR(VLOOKUP(AH99,DATE!$P$10:$AI$99,$AL$6+1,FALSE)),"",VLOOKUP(AH99,DATE!$P$10:$AI$99,$AL$6+1,FALSE))</f>
        <v/>
      </c>
      <c r="AN99" s="97" t="str">
        <f>IF(ISERROR(VLOOKUP(AH99,DATE!$P$10:$AI$99,$AL$6+2,FALSE)),"",VLOOKUP(AH99,DATE!$P$10:$AI$99,$AL$6+2,FALSE))</f>
        <v/>
      </c>
    </row>
    <row r="100" spans="1:40" ht="18.75" x14ac:dyDescent="0.4">
      <c r="A100" s="118">
        <v>87</v>
      </c>
      <c r="B100" s="244"/>
      <c r="C100" s="244"/>
      <c r="D100" s="244"/>
      <c r="E100" s="244"/>
      <c r="F100" s="245"/>
      <c r="G100" s="246"/>
      <c r="H100" s="246"/>
      <c r="I100" s="245"/>
      <c r="J100" s="247"/>
      <c r="K100" s="247"/>
      <c r="L100" s="247"/>
      <c r="M100" s="247"/>
      <c r="N100" s="248"/>
      <c r="O100" s="249"/>
      <c r="P100" s="122"/>
      <c r="Q100" s="162" t="str">
        <f>IF(AH100="","",VLOOKUP(AH100,DATE!$P$10:$S$99,2,FALSE))</f>
        <v/>
      </c>
      <c r="R100" s="126"/>
      <c r="S100" s="166" t="str">
        <f>IF(AH100="","",VLOOKUP(AH100,DATE!$P$10:$S$99,3,FALSE))</f>
        <v/>
      </c>
      <c r="T100" s="126"/>
      <c r="U100" s="170" t="str">
        <f>IF(AH100="","",VLOOKUP(AH100,DATE!$P$10:$S$99,4,FALSE))</f>
        <v/>
      </c>
      <c r="V100" s="126"/>
      <c r="Y100" s="105">
        <f t="shared" si="24"/>
        <v>0</v>
      </c>
      <c r="Z100" s="105">
        <f t="shared" si="25"/>
        <v>0</v>
      </c>
      <c r="AA100" s="105">
        <f t="shared" si="26"/>
        <v>0</v>
      </c>
      <c r="AB100" s="105">
        <f t="shared" si="27"/>
        <v>0</v>
      </c>
      <c r="AC100" s="105">
        <f t="shared" si="28"/>
        <v>0</v>
      </c>
      <c r="AD100" s="105">
        <f t="shared" si="29"/>
        <v>0</v>
      </c>
      <c r="AE100" s="105">
        <f t="shared" si="30"/>
        <v>0</v>
      </c>
      <c r="AF100" s="73" t="str">
        <f>IF(ISERROR(VLOOKUP(AE100,DATE!$B$10:$C$17,2,FALSE)),"",VLOOKUP(AE100,DATE!$B$10:$C$17,2,FALSE))</f>
        <v/>
      </c>
      <c r="AG100" s="105"/>
      <c r="AH100" s="105" t="str">
        <f t="shared" si="31"/>
        <v/>
      </c>
      <c r="AI100" s="97" t="str">
        <f>IF(ISERROR(VLOOKUP(AE100,DATE!$B$11:$D$17,3,FALSE)),"",VLOOKUP(AE100,DATE!$B$11:$D$17,3,FALSE))</f>
        <v/>
      </c>
      <c r="AK100" s="97" t="str">
        <f>IF(ISERROR(VLOOKUP(AH100,DATE!$P$10:$AI$99,$AK$6,FALSE)),"",VLOOKUP(AH100,DATE!$P$10:$AI$99,$AK$6,FALSE))</f>
        <v/>
      </c>
      <c r="AL100" s="97" t="str">
        <f>IF(ISERROR(VLOOKUP(AH100,DATE!$P$10:$AI$99,$AL$6,FALSE)),"",VLOOKUP(AH100,DATE!$P$10:$AI$99,$AL$6,FALSE))</f>
        <v/>
      </c>
      <c r="AM100" s="97" t="str">
        <f>IF(ISERROR(VLOOKUP(AH100,DATE!$P$10:$AI$99,$AL$6+1,FALSE)),"",VLOOKUP(AH100,DATE!$P$10:$AI$99,$AL$6+1,FALSE))</f>
        <v/>
      </c>
      <c r="AN100" s="97" t="str">
        <f>IF(ISERROR(VLOOKUP(AH100,DATE!$P$10:$AI$99,$AL$6+2,FALSE)),"",VLOOKUP(AH100,DATE!$P$10:$AI$99,$AL$6+2,FALSE))</f>
        <v/>
      </c>
    </row>
    <row r="101" spans="1:40" ht="18.75" x14ac:dyDescent="0.4">
      <c r="A101" s="118">
        <v>88</v>
      </c>
      <c r="B101" s="244"/>
      <c r="C101" s="244"/>
      <c r="D101" s="244"/>
      <c r="E101" s="244"/>
      <c r="F101" s="245"/>
      <c r="G101" s="246"/>
      <c r="H101" s="246"/>
      <c r="I101" s="245"/>
      <c r="J101" s="247"/>
      <c r="K101" s="247"/>
      <c r="L101" s="247"/>
      <c r="M101" s="247"/>
      <c r="N101" s="248"/>
      <c r="O101" s="249"/>
      <c r="P101" s="122"/>
      <c r="Q101" s="162" t="str">
        <f>IF(AH101="","",VLOOKUP(AH101,DATE!$P$10:$S$99,2,FALSE))</f>
        <v/>
      </c>
      <c r="R101" s="126"/>
      <c r="S101" s="166" t="str">
        <f>IF(AH101="","",VLOOKUP(AH101,DATE!$P$10:$S$99,3,FALSE))</f>
        <v/>
      </c>
      <c r="T101" s="126"/>
      <c r="U101" s="170" t="str">
        <f>IF(AH101="","",VLOOKUP(AH101,DATE!$P$10:$S$99,4,FALSE))</f>
        <v/>
      </c>
      <c r="V101" s="126"/>
      <c r="Y101" s="105">
        <f t="shared" si="24"/>
        <v>0</v>
      </c>
      <c r="Z101" s="105">
        <f t="shared" si="25"/>
        <v>0</v>
      </c>
      <c r="AA101" s="105">
        <f t="shared" si="26"/>
        <v>0</v>
      </c>
      <c r="AB101" s="105">
        <f t="shared" si="27"/>
        <v>0</v>
      </c>
      <c r="AC101" s="105">
        <f t="shared" si="28"/>
        <v>0</v>
      </c>
      <c r="AD101" s="105">
        <f t="shared" si="29"/>
        <v>0</v>
      </c>
      <c r="AE101" s="105">
        <f t="shared" si="30"/>
        <v>0</v>
      </c>
      <c r="AF101" s="73" t="str">
        <f>IF(ISERROR(VLOOKUP(AE101,DATE!$B$10:$C$17,2,FALSE)),"",VLOOKUP(AE101,DATE!$B$10:$C$17,2,FALSE))</f>
        <v/>
      </c>
      <c r="AG101" s="105"/>
      <c r="AH101" s="105" t="str">
        <f t="shared" si="31"/>
        <v/>
      </c>
      <c r="AI101" s="97" t="str">
        <f>IF(ISERROR(VLOOKUP(AE101,DATE!$B$11:$D$17,3,FALSE)),"",VLOOKUP(AE101,DATE!$B$11:$D$17,3,FALSE))</f>
        <v/>
      </c>
      <c r="AK101" s="97" t="str">
        <f>IF(ISERROR(VLOOKUP(AH101,DATE!$P$10:$AI$99,$AK$6,FALSE)),"",VLOOKUP(AH101,DATE!$P$10:$AI$99,$AK$6,FALSE))</f>
        <v/>
      </c>
      <c r="AL101" s="97" t="str">
        <f>IF(ISERROR(VLOOKUP(AH101,DATE!$P$10:$AI$99,$AL$6,FALSE)),"",VLOOKUP(AH101,DATE!$P$10:$AI$99,$AL$6,FALSE))</f>
        <v/>
      </c>
      <c r="AM101" s="97" t="str">
        <f>IF(ISERROR(VLOOKUP(AH101,DATE!$P$10:$AI$99,$AL$6+1,FALSE)),"",VLOOKUP(AH101,DATE!$P$10:$AI$99,$AL$6+1,FALSE))</f>
        <v/>
      </c>
      <c r="AN101" s="97" t="str">
        <f>IF(ISERROR(VLOOKUP(AH101,DATE!$P$10:$AI$99,$AL$6+2,FALSE)),"",VLOOKUP(AH101,DATE!$P$10:$AI$99,$AL$6+2,FALSE))</f>
        <v/>
      </c>
    </row>
    <row r="102" spans="1:40" ht="18.75" x14ac:dyDescent="0.4">
      <c r="A102" s="118">
        <v>89</v>
      </c>
      <c r="B102" s="244"/>
      <c r="C102" s="244"/>
      <c r="D102" s="244"/>
      <c r="E102" s="244"/>
      <c r="F102" s="245"/>
      <c r="G102" s="246"/>
      <c r="H102" s="246"/>
      <c r="I102" s="245"/>
      <c r="J102" s="247"/>
      <c r="K102" s="247"/>
      <c r="L102" s="247"/>
      <c r="M102" s="247"/>
      <c r="N102" s="248"/>
      <c r="O102" s="249"/>
      <c r="P102" s="122"/>
      <c r="Q102" s="162" t="str">
        <f>IF(AH102="","",VLOOKUP(AH102,DATE!$P$10:$S$99,2,FALSE))</f>
        <v/>
      </c>
      <c r="R102" s="126"/>
      <c r="S102" s="166" t="str">
        <f>IF(AH102="","",VLOOKUP(AH102,DATE!$P$10:$S$99,3,FALSE))</f>
        <v/>
      </c>
      <c r="T102" s="126"/>
      <c r="U102" s="170" t="str">
        <f>IF(AH102="","",VLOOKUP(AH102,DATE!$P$10:$S$99,4,FALSE))</f>
        <v/>
      </c>
      <c r="V102" s="126"/>
      <c r="Y102" s="105">
        <f t="shared" si="24"/>
        <v>0</v>
      </c>
      <c r="Z102" s="105">
        <f t="shared" si="25"/>
        <v>0</v>
      </c>
      <c r="AA102" s="105">
        <f t="shared" si="26"/>
        <v>0</v>
      </c>
      <c r="AB102" s="105">
        <f t="shared" si="27"/>
        <v>0</v>
      </c>
      <c r="AC102" s="105">
        <f t="shared" si="28"/>
        <v>0</v>
      </c>
      <c r="AD102" s="105">
        <f t="shared" si="29"/>
        <v>0</v>
      </c>
      <c r="AE102" s="105">
        <f t="shared" si="30"/>
        <v>0</v>
      </c>
      <c r="AF102" s="73" t="str">
        <f>IF(ISERROR(VLOOKUP(AE102,DATE!$B$10:$C$17,2,FALSE)),"",VLOOKUP(AE102,DATE!$B$10:$C$17,2,FALSE))</f>
        <v/>
      </c>
      <c r="AG102" s="105"/>
      <c r="AH102" s="105" t="str">
        <f t="shared" si="31"/>
        <v/>
      </c>
      <c r="AI102" s="97" t="str">
        <f>IF(ISERROR(VLOOKUP(AE102,DATE!$B$11:$D$17,3,FALSE)),"",VLOOKUP(AE102,DATE!$B$11:$D$17,3,FALSE))</f>
        <v/>
      </c>
      <c r="AK102" s="97" t="str">
        <f>IF(ISERROR(VLOOKUP(AH102,DATE!$P$10:$AI$99,$AK$6,FALSE)),"",VLOOKUP(AH102,DATE!$P$10:$AI$99,$AK$6,FALSE))</f>
        <v/>
      </c>
      <c r="AL102" s="97" t="str">
        <f>IF(ISERROR(VLOOKUP(AH102,DATE!$P$10:$AI$99,$AL$6,FALSE)),"",VLOOKUP(AH102,DATE!$P$10:$AI$99,$AL$6,FALSE))</f>
        <v/>
      </c>
      <c r="AM102" s="97" t="str">
        <f>IF(ISERROR(VLOOKUP(AH102,DATE!$P$10:$AI$99,$AL$6+1,FALSE)),"",VLOOKUP(AH102,DATE!$P$10:$AI$99,$AL$6+1,FALSE))</f>
        <v/>
      </c>
      <c r="AN102" s="97" t="str">
        <f>IF(ISERROR(VLOOKUP(AH102,DATE!$P$10:$AI$99,$AL$6+2,FALSE)),"",VLOOKUP(AH102,DATE!$P$10:$AI$99,$AL$6+2,FALSE))</f>
        <v/>
      </c>
    </row>
    <row r="103" spans="1:40" ht="18.75" x14ac:dyDescent="0.4">
      <c r="A103" s="119">
        <v>90</v>
      </c>
      <c r="B103" s="250"/>
      <c r="C103" s="250"/>
      <c r="D103" s="250"/>
      <c r="E103" s="250"/>
      <c r="F103" s="251"/>
      <c r="G103" s="252"/>
      <c r="H103" s="252"/>
      <c r="I103" s="251"/>
      <c r="J103" s="253"/>
      <c r="K103" s="253"/>
      <c r="L103" s="253"/>
      <c r="M103" s="253"/>
      <c r="N103" s="254"/>
      <c r="O103" s="255"/>
      <c r="P103" s="124"/>
      <c r="Q103" s="163" t="str">
        <f>IF(AH103="","",VLOOKUP(AH103,DATE!$P$10:$S$99,2,FALSE))</f>
        <v/>
      </c>
      <c r="R103" s="127"/>
      <c r="S103" s="167" t="str">
        <f>IF(AH103="","",VLOOKUP(AH103,DATE!$P$10:$S$99,3,FALSE))</f>
        <v/>
      </c>
      <c r="T103" s="127"/>
      <c r="U103" s="171" t="str">
        <f>IF(AH103="","",VLOOKUP(AH103,DATE!$P$10:$S$99,4,FALSE))</f>
        <v/>
      </c>
      <c r="V103" s="127"/>
      <c r="Y103" s="105">
        <f t="shared" si="24"/>
        <v>0</v>
      </c>
      <c r="Z103" s="105">
        <f t="shared" si="25"/>
        <v>0</v>
      </c>
      <c r="AA103" s="105">
        <f t="shared" si="26"/>
        <v>0</v>
      </c>
      <c r="AB103" s="105">
        <f t="shared" si="27"/>
        <v>0</v>
      </c>
      <c r="AC103" s="105">
        <f t="shared" si="28"/>
        <v>0</v>
      </c>
      <c r="AD103" s="105">
        <f t="shared" si="29"/>
        <v>0</v>
      </c>
      <c r="AE103" s="105">
        <f t="shared" si="30"/>
        <v>0</v>
      </c>
      <c r="AF103" s="73" t="str">
        <f>IF(ISERROR(VLOOKUP(AE103,DATE!$B$10:$C$17,2,FALSE)),"",VLOOKUP(AE103,DATE!$B$10:$C$17,2,FALSE))</f>
        <v/>
      </c>
      <c r="AG103" s="105"/>
      <c r="AH103" s="105" t="str">
        <f t="shared" si="31"/>
        <v/>
      </c>
      <c r="AI103" s="97" t="str">
        <f>IF(ISERROR(VLOOKUP(AE103,DATE!$B$11:$D$17,3,FALSE)),"",VLOOKUP(AE103,DATE!$B$11:$D$17,3,FALSE))</f>
        <v/>
      </c>
      <c r="AK103" s="97" t="str">
        <f>IF(ISERROR(VLOOKUP(AH103,DATE!$P$10:$AI$99,$AK$6,FALSE)),"",VLOOKUP(AH103,DATE!$P$10:$AI$99,$AK$6,FALSE))</f>
        <v/>
      </c>
      <c r="AL103" s="97" t="str">
        <f>IF(ISERROR(VLOOKUP(AH103,DATE!$P$10:$AI$99,$AL$6,FALSE)),"",VLOOKUP(AH103,DATE!$P$10:$AI$99,$AL$6,FALSE))</f>
        <v/>
      </c>
      <c r="AM103" s="97" t="str">
        <f>IF(ISERROR(VLOOKUP(AH103,DATE!$P$10:$AI$99,$AL$6+1,FALSE)),"",VLOOKUP(AH103,DATE!$P$10:$AI$99,$AL$6+1,FALSE))</f>
        <v/>
      </c>
      <c r="AN103" s="97" t="str">
        <f>IF(ISERROR(VLOOKUP(AH103,DATE!$P$10:$AI$99,$AL$6+2,FALSE)),"",VLOOKUP(AH103,DATE!$P$10:$AI$99,$AL$6+2,FALSE))</f>
        <v/>
      </c>
    </row>
    <row r="104" spans="1:40" ht="18.75" x14ac:dyDescent="0.4">
      <c r="A104" s="118">
        <v>91</v>
      </c>
      <c r="B104" s="244"/>
      <c r="C104" s="244"/>
      <c r="D104" s="244"/>
      <c r="E104" s="244"/>
      <c r="F104" s="245"/>
      <c r="G104" s="246"/>
      <c r="H104" s="246"/>
      <c r="I104" s="245"/>
      <c r="J104" s="247"/>
      <c r="K104" s="247"/>
      <c r="L104" s="247"/>
      <c r="M104" s="247"/>
      <c r="N104" s="242"/>
      <c r="O104" s="243"/>
      <c r="P104" s="121"/>
      <c r="Q104" s="164" t="str">
        <f>IF(AH104="","",VLOOKUP(AH104,DATE!$P$10:$S$99,2,FALSE))</f>
        <v/>
      </c>
      <c r="R104" s="125"/>
      <c r="S104" s="168" t="str">
        <f>IF(AH104="","",VLOOKUP(AH104,DATE!$P$10:$S$99,3,FALSE))</f>
        <v/>
      </c>
      <c r="T104" s="125"/>
      <c r="U104" s="172" t="str">
        <f>IF(AH104="","",VLOOKUP(AH104,DATE!$P$10:$S$99,4,FALSE))</f>
        <v/>
      </c>
      <c r="V104" s="125"/>
      <c r="Y104" s="105">
        <f t="shared" ref="Y104:Y113" si="32">IF(OR(H104="一般",H104="大学"),1,0)</f>
        <v>0</v>
      </c>
      <c r="Z104" s="105">
        <f t="shared" ref="Z104:Z113" si="33">IF(H104="高校",1,0)</f>
        <v>0</v>
      </c>
      <c r="AA104" s="105">
        <f t="shared" ref="AA104:AA113" si="34">IF(H104="中学",IF(J104=1,0,1),0)</f>
        <v>0</v>
      </c>
      <c r="AB104" s="105">
        <f t="shared" ref="AB104:AB113" si="35">IF(H104="中学",IF(J104=1,1,0),0)</f>
        <v>0</v>
      </c>
      <c r="AC104" s="105">
        <f t="shared" ref="AC104:AC113" si="36">IF(H104="小学",IF(J104&gt;=5,1,0),0)</f>
        <v>0</v>
      </c>
      <c r="AD104" s="105">
        <f t="shared" ref="AD104:AD113" si="37">IF(H104="小学",IF(J104&lt;=4,1,0),0)</f>
        <v>0</v>
      </c>
      <c r="AE104" s="105">
        <f t="shared" ref="AE104:AE113" si="38">Y104+Z104*3+AA104*4+AB104*5+AC104*6+AD104*7</f>
        <v>0</v>
      </c>
      <c r="AF104" s="73" t="str">
        <f>IF(ISERROR(VLOOKUP(AE104,DATE!$B$10:$C$17,2,FALSE)),"",VLOOKUP(AE104,DATE!$B$10:$C$17,2,FALSE))</f>
        <v/>
      </c>
      <c r="AG104" s="105"/>
      <c r="AH104" s="105" t="str">
        <f t="shared" ref="AH104:AH113" si="39">IF(OR(I104="",AF104="",P104=""),"",I104&amp;AF104&amp;P104)</f>
        <v/>
      </c>
      <c r="AI104" s="97" t="str">
        <f>IF(ISERROR(VLOOKUP(AE104,DATE!$B$11:$D$17,3,FALSE)),"",VLOOKUP(AE104,DATE!$B$11:$D$17,3,FALSE))</f>
        <v/>
      </c>
      <c r="AK104" s="97" t="str">
        <f>IF(ISERROR(VLOOKUP(AH104,DATE!$P$10:$AI$99,$AK$6,FALSE)),"",VLOOKUP(AH104,DATE!$P$10:$AI$99,$AK$6,FALSE))</f>
        <v/>
      </c>
      <c r="AL104" s="97" t="str">
        <f>IF(ISERROR(VLOOKUP(AH104,DATE!$P$10:$AI$99,$AL$6,FALSE)),"",VLOOKUP(AH104,DATE!$P$10:$AI$99,$AL$6,FALSE))</f>
        <v/>
      </c>
      <c r="AM104" s="97" t="str">
        <f>IF(ISERROR(VLOOKUP(AH104,DATE!$P$10:$AI$99,$AL$6+1,FALSE)),"",VLOOKUP(AH104,DATE!$P$10:$AI$99,$AL$6+1,FALSE))</f>
        <v/>
      </c>
      <c r="AN104" s="97" t="str">
        <f>IF(ISERROR(VLOOKUP(AH104,DATE!$P$10:$AI$99,$AL$6+2,FALSE)),"",VLOOKUP(AH104,DATE!$P$10:$AI$99,$AL$6+2,FALSE))</f>
        <v/>
      </c>
    </row>
    <row r="105" spans="1:40" ht="18.75" x14ac:dyDescent="0.4">
      <c r="A105" s="118">
        <v>92</v>
      </c>
      <c r="B105" s="244"/>
      <c r="C105" s="244"/>
      <c r="D105" s="244"/>
      <c r="E105" s="244"/>
      <c r="F105" s="245"/>
      <c r="G105" s="246"/>
      <c r="H105" s="246"/>
      <c r="I105" s="245"/>
      <c r="J105" s="247"/>
      <c r="K105" s="247"/>
      <c r="L105" s="247"/>
      <c r="M105" s="247"/>
      <c r="N105" s="248"/>
      <c r="O105" s="249"/>
      <c r="P105" s="122"/>
      <c r="Q105" s="162" t="str">
        <f>IF(AH105="","",VLOOKUP(AH105,DATE!$P$10:$S$99,2,FALSE))</f>
        <v/>
      </c>
      <c r="R105" s="126"/>
      <c r="S105" s="166" t="str">
        <f>IF(AH105="","",VLOOKUP(AH105,DATE!$P$10:$S$99,3,FALSE))</f>
        <v/>
      </c>
      <c r="T105" s="126"/>
      <c r="U105" s="170" t="str">
        <f>IF(AH105="","",VLOOKUP(AH105,DATE!$P$10:$S$99,4,FALSE))</f>
        <v/>
      </c>
      <c r="V105" s="126"/>
      <c r="Y105" s="105">
        <f t="shared" si="32"/>
        <v>0</v>
      </c>
      <c r="Z105" s="105">
        <f t="shared" si="33"/>
        <v>0</v>
      </c>
      <c r="AA105" s="105">
        <f t="shared" si="34"/>
        <v>0</v>
      </c>
      <c r="AB105" s="105">
        <f t="shared" si="35"/>
        <v>0</v>
      </c>
      <c r="AC105" s="105">
        <f t="shared" si="36"/>
        <v>0</v>
      </c>
      <c r="AD105" s="105">
        <f t="shared" si="37"/>
        <v>0</v>
      </c>
      <c r="AE105" s="105">
        <f t="shared" si="38"/>
        <v>0</v>
      </c>
      <c r="AF105" s="73" t="str">
        <f>IF(ISERROR(VLOOKUP(AE105,DATE!$B$10:$C$17,2,FALSE)),"",VLOOKUP(AE105,DATE!$B$10:$C$17,2,FALSE))</f>
        <v/>
      </c>
      <c r="AG105" s="105"/>
      <c r="AH105" s="105" t="str">
        <f t="shared" si="39"/>
        <v/>
      </c>
      <c r="AI105" s="97" t="str">
        <f>IF(ISERROR(VLOOKUP(AE105,DATE!$B$11:$D$17,3,FALSE)),"",VLOOKUP(AE105,DATE!$B$11:$D$17,3,FALSE))</f>
        <v/>
      </c>
      <c r="AK105" s="97" t="str">
        <f>IF(ISERROR(VLOOKUP(AH105,DATE!$P$10:$AI$99,$AK$6,FALSE)),"",VLOOKUP(AH105,DATE!$P$10:$AI$99,$AK$6,FALSE))</f>
        <v/>
      </c>
      <c r="AL105" s="97" t="str">
        <f>IF(ISERROR(VLOOKUP(AH105,DATE!$P$10:$AI$99,$AL$6,FALSE)),"",VLOOKUP(AH105,DATE!$P$10:$AI$99,$AL$6,FALSE))</f>
        <v/>
      </c>
      <c r="AM105" s="97" t="str">
        <f>IF(ISERROR(VLOOKUP(AH105,DATE!$P$10:$AI$99,$AL$6+1,FALSE)),"",VLOOKUP(AH105,DATE!$P$10:$AI$99,$AL$6+1,FALSE))</f>
        <v/>
      </c>
      <c r="AN105" s="97" t="str">
        <f>IF(ISERROR(VLOOKUP(AH105,DATE!$P$10:$AI$99,$AL$6+2,FALSE)),"",VLOOKUP(AH105,DATE!$P$10:$AI$99,$AL$6+2,FALSE))</f>
        <v/>
      </c>
    </row>
    <row r="106" spans="1:40" ht="18.75" x14ac:dyDescent="0.4">
      <c r="A106" s="118">
        <v>93</v>
      </c>
      <c r="B106" s="244"/>
      <c r="C106" s="244"/>
      <c r="D106" s="244"/>
      <c r="E106" s="244"/>
      <c r="F106" s="245"/>
      <c r="G106" s="246"/>
      <c r="H106" s="246"/>
      <c r="I106" s="245"/>
      <c r="J106" s="247"/>
      <c r="K106" s="247"/>
      <c r="L106" s="247"/>
      <c r="M106" s="247"/>
      <c r="N106" s="248"/>
      <c r="O106" s="249"/>
      <c r="P106" s="122"/>
      <c r="Q106" s="162" t="str">
        <f>IF(AH106="","",VLOOKUP(AH106,DATE!$P$10:$S$99,2,FALSE))</f>
        <v/>
      </c>
      <c r="R106" s="126"/>
      <c r="S106" s="166" t="str">
        <f>IF(AH106="","",VLOOKUP(AH106,DATE!$P$10:$S$99,3,FALSE))</f>
        <v/>
      </c>
      <c r="T106" s="126"/>
      <c r="U106" s="170" t="str">
        <f>IF(AH106="","",VLOOKUP(AH106,DATE!$P$10:$S$99,4,FALSE))</f>
        <v/>
      </c>
      <c r="V106" s="126"/>
      <c r="Y106" s="105">
        <f t="shared" si="32"/>
        <v>0</v>
      </c>
      <c r="Z106" s="105">
        <f t="shared" si="33"/>
        <v>0</v>
      </c>
      <c r="AA106" s="105">
        <f t="shared" si="34"/>
        <v>0</v>
      </c>
      <c r="AB106" s="105">
        <f t="shared" si="35"/>
        <v>0</v>
      </c>
      <c r="AC106" s="105">
        <f t="shared" si="36"/>
        <v>0</v>
      </c>
      <c r="AD106" s="105">
        <f t="shared" si="37"/>
        <v>0</v>
      </c>
      <c r="AE106" s="105">
        <f t="shared" si="38"/>
        <v>0</v>
      </c>
      <c r="AF106" s="73" t="str">
        <f>IF(ISERROR(VLOOKUP(AE106,DATE!$B$10:$C$17,2,FALSE)),"",VLOOKUP(AE106,DATE!$B$10:$C$17,2,FALSE))</f>
        <v/>
      </c>
      <c r="AG106" s="105"/>
      <c r="AH106" s="105" t="str">
        <f t="shared" si="39"/>
        <v/>
      </c>
      <c r="AI106" s="97" t="str">
        <f>IF(ISERROR(VLOOKUP(AE106,DATE!$B$11:$D$17,3,FALSE)),"",VLOOKUP(AE106,DATE!$B$11:$D$17,3,FALSE))</f>
        <v/>
      </c>
      <c r="AK106" s="97" t="str">
        <f>IF(ISERROR(VLOOKUP(AH106,DATE!$P$10:$AI$99,$AK$6,FALSE)),"",VLOOKUP(AH106,DATE!$P$10:$AI$99,$AK$6,FALSE))</f>
        <v/>
      </c>
      <c r="AL106" s="97" t="str">
        <f>IF(ISERROR(VLOOKUP(AH106,DATE!$P$10:$AI$99,$AL$6,FALSE)),"",VLOOKUP(AH106,DATE!$P$10:$AI$99,$AL$6,FALSE))</f>
        <v/>
      </c>
      <c r="AM106" s="97" t="str">
        <f>IF(ISERROR(VLOOKUP(AH106,DATE!$P$10:$AI$99,$AL$6+1,FALSE)),"",VLOOKUP(AH106,DATE!$P$10:$AI$99,$AL$6+1,FALSE))</f>
        <v/>
      </c>
      <c r="AN106" s="97" t="str">
        <f>IF(ISERROR(VLOOKUP(AH106,DATE!$P$10:$AI$99,$AL$6+2,FALSE)),"",VLOOKUP(AH106,DATE!$P$10:$AI$99,$AL$6+2,FALSE))</f>
        <v/>
      </c>
    </row>
    <row r="107" spans="1:40" ht="18.75" x14ac:dyDescent="0.4">
      <c r="A107" s="118">
        <v>94</v>
      </c>
      <c r="B107" s="244"/>
      <c r="C107" s="244"/>
      <c r="D107" s="244"/>
      <c r="E107" s="244"/>
      <c r="F107" s="245"/>
      <c r="G107" s="246"/>
      <c r="H107" s="246"/>
      <c r="I107" s="245"/>
      <c r="J107" s="247"/>
      <c r="K107" s="247"/>
      <c r="L107" s="247"/>
      <c r="M107" s="247"/>
      <c r="N107" s="248"/>
      <c r="O107" s="249"/>
      <c r="P107" s="122"/>
      <c r="Q107" s="162" t="str">
        <f>IF(AH107="","",VLOOKUP(AH107,DATE!$P$10:$S$99,2,FALSE))</f>
        <v/>
      </c>
      <c r="R107" s="126"/>
      <c r="S107" s="166" t="str">
        <f>IF(AH107="","",VLOOKUP(AH107,DATE!$P$10:$S$99,3,FALSE))</f>
        <v/>
      </c>
      <c r="T107" s="126"/>
      <c r="U107" s="170" t="str">
        <f>IF(AH107="","",VLOOKUP(AH107,DATE!$P$10:$S$99,4,FALSE))</f>
        <v/>
      </c>
      <c r="V107" s="126"/>
      <c r="Y107" s="105">
        <f t="shared" si="32"/>
        <v>0</v>
      </c>
      <c r="Z107" s="105">
        <f t="shared" si="33"/>
        <v>0</v>
      </c>
      <c r="AA107" s="105">
        <f t="shared" si="34"/>
        <v>0</v>
      </c>
      <c r="AB107" s="105">
        <f t="shared" si="35"/>
        <v>0</v>
      </c>
      <c r="AC107" s="105">
        <f t="shared" si="36"/>
        <v>0</v>
      </c>
      <c r="AD107" s="105">
        <f t="shared" si="37"/>
        <v>0</v>
      </c>
      <c r="AE107" s="105">
        <f t="shared" si="38"/>
        <v>0</v>
      </c>
      <c r="AF107" s="73" t="str">
        <f>IF(ISERROR(VLOOKUP(AE107,DATE!$B$10:$C$17,2,FALSE)),"",VLOOKUP(AE107,DATE!$B$10:$C$17,2,FALSE))</f>
        <v/>
      </c>
      <c r="AG107" s="105"/>
      <c r="AH107" s="105" t="str">
        <f t="shared" si="39"/>
        <v/>
      </c>
      <c r="AI107" s="97" t="str">
        <f>IF(ISERROR(VLOOKUP(AE107,DATE!$B$11:$D$17,3,FALSE)),"",VLOOKUP(AE107,DATE!$B$11:$D$17,3,FALSE))</f>
        <v/>
      </c>
      <c r="AK107" s="97" t="str">
        <f>IF(ISERROR(VLOOKUP(AH107,DATE!$P$10:$AI$99,$AK$6,FALSE)),"",VLOOKUP(AH107,DATE!$P$10:$AI$99,$AK$6,FALSE))</f>
        <v/>
      </c>
      <c r="AL107" s="97" t="str">
        <f>IF(ISERROR(VLOOKUP(AH107,DATE!$P$10:$AI$99,$AL$6,FALSE)),"",VLOOKUP(AH107,DATE!$P$10:$AI$99,$AL$6,FALSE))</f>
        <v/>
      </c>
      <c r="AM107" s="97" t="str">
        <f>IF(ISERROR(VLOOKUP(AH107,DATE!$P$10:$AI$99,$AL$6+1,FALSE)),"",VLOOKUP(AH107,DATE!$P$10:$AI$99,$AL$6+1,FALSE))</f>
        <v/>
      </c>
      <c r="AN107" s="97" t="str">
        <f>IF(ISERROR(VLOOKUP(AH107,DATE!$P$10:$AI$99,$AL$6+2,FALSE)),"",VLOOKUP(AH107,DATE!$P$10:$AI$99,$AL$6+2,FALSE))</f>
        <v/>
      </c>
    </row>
    <row r="108" spans="1:40" ht="18.75" x14ac:dyDescent="0.4">
      <c r="A108" s="119">
        <v>95</v>
      </c>
      <c r="B108" s="250"/>
      <c r="C108" s="250"/>
      <c r="D108" s="250"/>
      <c r="E108" s="250"/>
      <c r="F108" s="251"/>
      <c r="G108" s="252"/>
      <c r="H108" s="252"/>
      <c r="I108" s="251"/>
      <c r="J108" s="253"/>
      <c r="K108" s="253"/>
      <c r="L108" s="253"/>
      <c r="M108" s="253"/>
      <c r="N108" s="254"/>
      <c r="O108" s="255"/>
      <c r="P108" s="123"/>
      <c r="Q108" s="163" t="str">
        <f>IF(AH108="","",VLOOKUP(AH108,DATE!$P$10:$S$99,2,FALSE))</f>
        <v/>
      </c>
      <c r="R108" s="127"/>
      <c r="S108" s="167" t="str">
        <f>IF(AH108="","",VLOOKUP(AH108,DATE!$P$10:$S$99,3,FALSE))</f>
        <v/>
      </c>
      <c r="T108" s="127"/>
      <c r="U108" s="171" t="str">
        <f>IF(AH108="","",VLOOKUP(AH108,DATE!$P$10:$S$99,4,FALSE))</f>
        <v/>
      </c>
      <c r="V108" s="127"/>
      <c r="Y108" s="105">
        <f t="shared" si="32"/>
        <v>0</v>
      </c>
      <c r="Z108" s="105">
        <f t="shared" si="33"/>
        <v>0</v>
      </c>
      <c r="AA108" s="105">
        <f t="shared" si="34"/>
        <v>0</v>
      </c>
      <c r="AB108" s="105">
        <f t="shared" si="35"/>
        <v>0</v>
      </c>
      <c r="AC108" s="105">
        <f t="shared" si="36"/>
        <v>0</v>
      </c>
      <c r="AD108" s="105">
        <f t="shared" si="37"/>
        <v>0</v>
      </c>
      <c r="AE108" s="105">
        <f t="shared" si="38"/>
        <v>0</v>
      </c>
      <c r="AF108" s="73" t="str">
        <f>IF(ISERROR(VLOOKUP(AE108,DATE!$B$10:$C$17,2,FALSE)),"",VLOOKUP(AE108,DATE!$B$10:$C$17,2,FALSE))</f>
        <v/>
      </c>
      <c r="AG108" s="105"/>
      <c r="AH108" s="105" t="str">
        <f t="shared" si="39"/>
        <v/>
      </c>
      <c r="AI108" s="97" t="str">
        <f>IF(ISERROR(VLOOKUP(AE108,DATE!$B$11:$D$17,3,FALSE)),"",VLOOKUP(AE108,DATE!$B$11:$D$17,3,FALSE))</f>
        <v/>
      </c>
      <c r="AK108" s="97" t="str">
        <f>IF(ISERROR(VLOOKUP(AH108,DATE!$P$10:$AI$99,$AK$6,FALSE)),"",VLOOKUP(AH108,DATE!$P$10:$AI$99,$AK$6,FALSE))</f>
        <v/>
      </c>
      <c r="AL108" s="97" t="str">
        <f>IF(ISERROR(VLOOKUP(AH108,DATE!$P$10:$AI$99,$AL$6,FALSE)),"",VLOOKUP(AH108,DATE!$P$10:$AI$99,$AL$6,FALSE))</f>
        <v/>
      </c>
      <c r="AM108" s="97" t="str">
        <f>IF(ISERROR(VLOOKUP(AH108,DATE!$P$10:$AI$99,$AL$6+1,FALSE)),"",VLOOKUP(AH108,DATE!$P$10:$AI$99,$AL$6+1,FALSE))</f>
        <v/>
      </c>
      <c r="AN108" s="97" t="str">
        <f>IF(ISERROR(VLOOKUP(AH108,DATE!$P$10:$AI$99,$AL$6+2,FALSE)),"",VLOOKUP(AH108,DATE!$P$10:$AI$99,$AL$6+2,FALSE))</f>
        <v/>
      </c>
    </row>
    <row r="109" spans="1:40" ht="18.75" x14ac:dyDescent="0.4">
      <c r="A109" s="118">
        <v>96</v>
      </c>
      <c r="B109" s="244"/>
      <c r="C109" s="244"/>
      <c r="D109" s="244"/>
      <c r="E109" s="244"/>
      <c r="F109" s="245"/>
      <c r="G109" s="246"/>
      <c r="H109" s="246"/>
      <c r="I109" s="245"/>
      <c r="J109" s="247"/>
      <c r="K109" s="247"/>
      <c r="L109" s="247"/>
      <c r="M109" s="247"/>
      <c r="N109" s="242"/>
      <c r="O109" s="243"/>
      <c r="P109" s="121"/>
      <c r="Q109" s="164" t="str">
        <f>IF(AH109="","",VLOOKUP(AH109,DATE!$P$10:$S$99,2,FALSE))</f>
        <v/>
      </c>
      <c r="R109" s="125"/>
      <c r="S109" s="168" t="str">
        <f>IF(AH109="","",VLOOKUP(AH109,DATE!$P$10:$S$99,3,FALSE))</f>
        <v/>
      </c>
      <c r="T109" s="125"/>
      <c r="U109" s="172" t="str">
        <f>IF(AH109="","",VLOOKUP(AH109,DATE!$P$10:$S$99,4,FALSE))</f>
        <v/>
      </c>
      <c r="V109" s="125"/>
      <c r="Y109" s="105">
        <f t="shared" si="32"/>
        <v>0</v>
      </c>
      <c r="Z109" s="105">
        <f t="shared" si="33"/>
        <v>0</v>
      </c>
      <c r="AA109" s="105">
        <f t="shared" si="34"/>
        <v>0</v>
      </c>
      <c r="AB109" s="105">
        <f t="shared" si="35"/>
        <v>0</v>
      </c>
      <c r="AC109" s="105">
        <f t="shared" si="36"/>
        <v>0</v>
      </c>
      <c r="AD109" s="105">
        <f t="shared" si="37"/>
        <v>0</v>
      </c>
      <c r="AE109" s="105">
        <f t="shared" si="38"/>
        <v>0</v>
      </c>
      <c r="AF109" s="73" t="str">
        <f>IF(ISERROR(VLOOKUP(AE109,DATE!$B$10:$C$17,2,FALSE)),"",VLOOKUP(AE109,DATE!$B$10:$C$17,2,FALSE))</f>
        <v/>
      </c>
      <c r="AG109" s="105"/>
      <c r="AH109" s="105" t="str">
        <f t="shared" si="39"/>
        <v/>
      </c>
      <c r="AI109" s="97" t="str">
        <f>IF(ISERROR(VLOOKUP(AE109,DATE!$B$11:$D$17,3,FALSE)),"",VLOOKUP(AE109,DATE!$B$11:$D$17,3,FALSE))</f>
        <v/>
      </c>
      <c r="AK109" s="97" t="str">
        <f>IF(ISERROR(VLOOKUP(AH109,DATE!$P$10:$AI$99,$AK$6,FALSE)),"",VLOOKUP(AH109,DATE!$P$10:$AI$99,$AK$6,FALSE))</f>
        <v/>
      </c>
      <c r="AL109" s="97" t="str">
        <f>IF(ISERROR(VLOOKUP(AH109,DATE!$P$10:$AI$99,$AL$6,FALSE)),"",VLOOKUP(AH109,DATE!$P$10:$AI$99,$AL$6,FALSE))</f>
        <v/>
      </c>
      <c r="AM109" s="97" t="str">
        <f>IF(ISERROR(VLOOKUP(AH109,DATE!$P$10:$AI$99,$AL$6+1,FALSE)),"",VLOOKUP(AH109,DATE!$P$10:$AI$99,$AL$6+1,FALSE))</f>
        <v/>
      </c>
      <c r="AN109" s="97" t="str">
        <f>IF(ISERROR(VLOOKUP(AH109,DATE!$P$10:$AI$99,$AL$6+2,FALSE)),"",VLOOKUP(AH109,DATE!$P$10:$AI$99,$AL$6+2,FALSE))</f>
        <v/>
      </c>
    </row>
    <row r="110" spans="1:40" ht="18.75" x14ac:dyDescent="0.4">
      <c r="A110" s="118">
        <v>97</v>
      </c>
      <c r="B110" s="244"/>
      <c r="C110" s="244"/>
      <c r="D110" s="244"/>
      <c r="E110" s="244"/>
      <c r="F110" s="245"/>
      <c r="G110" s="246"/>
      <c r="H110" s="246"/>
      <c r="I110" s="245"/>
      <c r="J110" s="247"/>
      <c r="K110" s="247"/>
      <c r="L110" s="247"/>
      <c r="M110" s="247"/>
      <c r="N110" s="248"/>
      <c r="O110" s="249"/>
      <c r="P110" s="122"/>
      <c r="Q110" s="162" t="str">
        <f>IF(AH110="","",VLOOKUP(AH110,DATE!$P$10:$S$99,2,FALSE))</f>
        <v/>
      </c>
      <c r="R110" s="126"/>
      <c r="S110" s="166" t="str">
        <f>IF(AH110="","",VLOOKUP(AH110,DATE!$P$10:$S$99,3,FALSE))</f>
        <v/>
      </c>
      <c r="T110" s="126"/>
      <c r="U110" s="170" t="str">
        <f>IF(AH110="","",VLOOKUP(AH110,DATE!$P$10:$S$99,4,FALSE))</f>
        <v/>
      </c>
      <c r="V110" s="126"/>
      <c r="Y110" s="105">
        <f t="shared" si="32"/>
        <v>0</v>
      </c>
      <c r="Z110" s="105">
        <f t="shared" si="33"/>
        <v>0</v>
      </c>
      <c r="AA110" s="105">
        <f t="shared" si="34"/>
        <v>0</v>
      </c>
      <c r="AB110" s="105">
        <f t="shared" si="35"/>
        <v>0</v>
      </c>
      <c r="AC110" s="105">
        <f t="shared" si="36"/>
        <v>0</v>
      </c>
      <c r="AD110" s="105">
        <f t="shared" si="37"/>
        <v>0</v>
      </c>
      <c r="AE110" s="105">
        <f t="shared" si="38"/>
        <v>0</v>
      </c>
      <c r="AF110" s="73" t="str">
        <f>IF(ISERROR(VLOOKUP(AE110,DATE!$B$10:$C$17,2,FALSE)),"",VLOOKUP(AE110,DATE!$B$10:$C$17,2,FALSE))</f>
        <v/>
      </c>
      <c r="AG110" s="105"/>
      <c r="AH110" s="105" t="str">
        <f t="shared" si="39"/>
        <v/>
      </c>
      <c r="AI110" s="97" t="str">
        <f>IF(ISERROR(VLOOKUP(AE110,DATE!$B$11:$D$17,3,FALSE)),"",VLOOKUP(AE110,DATE!$B$11:$D$17,3,FALSE))</f>
        <v/>
      </c>
      <c r="AK110" s="97" t="str">
        <f>IF(ISERROR(VLOOKUP(AH110,DATE!$P$10:$AI$99,$AK$6,FALSE)),"",VLOOKUP(AH110,DATE!$P$10:$AI$99,$AK$6,FALSE))</f>
        <v/>
      </c>
      <c r="AL110" s="97" t="str">
        <f>IF(ISERROR(VLOOKUP(AH110,DATE!$P$10:$AI$99,$AL$6,FALSE)),"",VLOOKUP(AH110,DATE!$P$10:$AI$99,$AL$6,FALSE))</f>
        <v/>
      </c>
      <c r="AM110" s="97" t="str">
        <f>IF(ISERROR(VLOOKUP(AH110,DATE!$P$10:$AI$99,$AL$6+1,FALSE)),"",VLOOKUP(AH110,DATE!$P$10:$AI$99,$AL$6+1,FALSE))</f>
        <v/>
      </c>
      <c r="AN110" s="97" t="str">
        <f>IF(ISERROR(VLOOKUP(AH110,DATE!$P$10:$AI$99,$AL$6+2,FALSE)),"",VLOOKUP(AH110,DATE!$P$10:$AI$99,$AL$6+2,FALSE))</f>
        <v/>
      </c>
    </row>
    <row r="111" spans="1:40" ht="18.75" x14ac:dyDescent="0.4">
      <c r="A111" s="118">
        <v>98</v>
      </c>
      <c r="B111" s="244"/>
      <c r="C111" s="244"/>
      <c r="D111" s="244"/>
      <c r="E111" s="244"/>
      <c r="F111" s="245"/>
      <c r="G111" s="246"/>
      <c r="H111" s="246"/>
      <c r="I111" s="245"/>
      <c r="J111" s="247"/>
      <c r="K111" s="247"/>
      <c r="L111" s="247"/>
      <c r="M111" s="247"/>
      <c r="N111" s="248"/>
      <c r="O111" s="249"/>
      <c r="P111" s="122"/>
      <c r="Q111" s="162" t="str">
        <f>IF(AH111="","",VLOOKUP(AH111,DATE!$P$10:$S$99,2,FALSE))</f>
        <v/>
      </c>
      <c r="R111" s="126"/>
      <c r="S111" s="166" t="str">
        <f>IF(AH111="","",VLOOKUP(AH111,DATE!$P$10:$S$99,3,FALSE))</f>
        <v/>
      </c>
      <c r="T111" s="126"/>
      <c r="U111" s="170" t="str">
        <f>IF(AH111="","",VLOOKUP(AH111,DATE!$P$10:$S$99,4,FALSE))</f>
        <v/>
      </c>
      <c r="V111" s="126"/>
      <c r="Y111" s="105">
        <f t="shared" si="32"/>
        <v>0</v>
      </c>
      <c r="Z111" s="105">
        <f t="shared" si="33"/>
        <v>0</v>
      </c>
      <c r="AA111" s="105">
        <f t="shared" si="34"/>
        <v>0</v>
      </c>
      <c r="AB111" s="105">
        <f t="shared" si="35"/>
        <v>0</v>
      </c>
      <c r="AC111" s="105">
        <f t="shared" si="36"/>
        <v>0</v>
      </c>
      <c r="AD111" s="105">
        <f t="shared" si="37"/>
        <v>0</v>
      </c>
      <c r="AE111" s="105">
        <f t="shared" si="38"/>
        <v>0</v>
      </c>
      <c r="AF111" s="73" t="str">
        <f>IF(ISERROR(VLOOKUP(AE111,DATE!$B$10:$C$17,2,FALSE)),"",VLOOKUP(AE111,DATE!$B$10:$C$17,2,FALSE))</f>
        <v/>
      </c>
      <c r="AG111" s="105"/>
      <c r="AH111" s="105" t="str">
        <f t="shared" si="39"/>
        <v/>
      </c>
      <c r="AI111" s="97" t="str">
        <f>IF(ISERROR(VLOOKUP(AE111,DATE!$B$11:$D$17,3,FALSE)),"",VLOOKUP(AE111,DATE!$B$11:$D$17,3,FALSE))</f>
        <v/>
      </c>
      <c r="AK111" s="97" t="str">
        <f>IF(ISERROR(VLOOKUP(AH111,DATE!$P$10:$AI$99,$AK$6,FALSE)),"",VLOOKUP(AH111,DATE!$P$10:$AI$99,$AK$6,FALSE))</f>
        <v/>
      </c>
      <c r="AL111" s="97" t="str">
        <f>IF(ISERROR(VLOOKUP(AH111,DATE!$P$10:$AI$99,$AL$6,FALSE)),"",VLOOKUP(AH111,DATE!$P$10:$AI$99,$AL$6,FALSE))</f>
        <v/>
      </c>
      <c r="AM111" s="97" t="str">
        <f>IF(ISERROR(VLOOKUP(AH111,DATE!$P$10:$AI$99,$AL$6+1,FALSE)),"",VLOOKUP(AH111,DATE!$P$10:$AI$99,$AL$6+1,FALSE))</f>
        <v/>
      </c>
      <c r="AN111" s="97" t="str">
        <f>IF(ISERROR(VLOOKUP(AH111,DATE!$P$10:$AI$99,$AL$6+2,FALSE)),"",VLOOKUP(AH111,DATE!$P$10:$AI$99,$AL$6+2,FALSE))</f>
        <v/>
      </c>
    </row>
    <row r="112" spans="1:40" ht="18.75" x14ac:dyDescent="0.4">
      <c r="A112" s="118">
        <v>99</v>
      </c>
      <c r="B112" s="244"/>
      <c r="C112" s="244"/>
      <c r="D112" s="244"/>
      <c r="E112" s="244"/>
      <c r="F112" s="245"/>
      <c r="G112" s="246"/>
      <c r="H112" s="246"/>
      <c r="I112" s="245"/>
      <c r="J112" s="247"/>
      <c r="K112" s="247"/>
      <c r="L112" s="247"/>
      <c r="M112" s="247"/>
      <c r="N112" s="248"/>
      <c r="O112" s="249"/>
      <c r="P112" s="122"/>
      <c r="Q112" s="162" t="str">
        <f>IF(AH112="","",VLOOKUP(AH112,DATE!$P$10:$S$99,2,FALSE))</f>
        <v/>
      </c>
      <c r="R112" s="126"/>
      <c r="S112" s="166" t="str">
        <f>IF(AH112="","",VLOOKUP(AH112,DATE!$P$10:$S$99,3,FALSE))</f>
        <v/>
      </c>
      <c r="T112" s="126"/>
      <c r="U112" s="170" t="str">
        <f>IF(AH112="","",VLOOKUP(AH112,DATE!$P$10:$S$99,4,FALSE))</f>
        <v/>
      </c>
      <c r="V112" s="126"/>
      <c r="Y112" s="105">
        <f t="shared" si="32"/>
        <v>0</v>
      </c>
      <c r="Z112" s="105">
        <f t="shared" si="33"/>
        <v>0</v>
      </c>
      <c r="AA112" s="105">
        <f t="shared" si="34"/>
        <v>0</v>
      </c>
      <c r="AB112" s="105">
        <f t="shared" si="35"/>
        <v>0</v>
      </c>
      <c r="AC112" s="105">
        <f t="shared" si="36"/>
        <v>0</v>
      </c>
      <c r="AD112" s="105">
        <f t="shared" si="37"/>
        <v>0</v>
      </c>
      <c r="AE112" s="105">
        <f t="shared" si="38"/>
        <v>0</v>
      </c>
      <c r="AF112" s="73" t="str">
        <f>IF(ISERROR(VLOOKUP(AE112,DATE!$B$10:$C$17,2,FALSE)),"",VLOOKUP(AE112,DATE!$B$10:$C$17,2,FALSE))</f>
        <v/>
      </c>
      <c r="AG112" s="105"/>
      <c r="AH112" s="105" t="str">
        <f t="shared" si="39"/>
        <v/>
      </c>
      <c r="AI112" s="97" t="str">
        <f>IF(ISERROR(VLOOKUP(AE112,DATE!$B$11:$D$17,3,FALSE)),"",VLOOKUP(AE112,DATE!$B$11:$D$17,3,FALSE))</f>
        <v/>
      </c>
      <c r="AK112" s="97" t="str">
        <f>IF(ISERROR(VLOOKUP(AH112,DATE!$P$10:$AI$99,$AK$6,FALSE)),"",VLOOKUP(AH112,DATE!$P$10:$AI$99,$AK$6,FALSE))</f>
        <v/>
      </c>
      <c r="AL112" s="97" t="str">
        <f>IF(ISERROR(VLOOKUP(AH112,DATE!$P$10:$AI$99,$AL$6,FALSE)),"",VLOOKUP(AH112,DATE!$P$10:$AI$99,$AL$6,FALSE))</f>
        <v/>
      </c>
      <c r="AM112" s="97" t="str">
        <f>IF(ISERROR(VLOOKUP(AH112,DATE!$P$10:$AI$99,$AL$6+1,FALSE)),"",VLOOKUP(AH112,DATE!$P$10:$AI$99,$AL$6+1,FALSE))</f>
        <v/>
      </c>
      <c r="AN112" s="97" t="str">
        <f>IF(ISERROR(VLOOKUP(AH112,DATE!$P$10:$AI$99,$AL$6+2,FALSE)),"",VLOOKUP(AH112,DATE!$P$10:$AI$99,$AL$6+2,FALSE))</f>
        <v/>
      </c>
    </row>
    <row r="113" spans="1:40" ht="18.75" x14ac:dyDescent="0.4">
      <c r="A113" s="119">
        <v>100</v>
      </c>
      <c r="B113" s="250"/>
      <c r="C113" s="250"/>
      <c r="D113" s="250"/>
      <c r="E113" s="250"/>
      <c r="F113" s="251"/>
      <c r="G113" s="252"/>
      <c r="H113" s="252"/>
      <c r="I113" s="251"/>
      <c r="J113" s="253"/>
      <c r="K113" s="253"/>
      <c r="L113" s="253"/>
      <c r="M113" s="253"/>
      <c r="N113" s="254"/>
      <c r="O113" s="255"/>
      <c r="P113" s="124"/>
      <c r="Q113" s="163" t="str">
        <f>IF(AH113="","",VLOOKUP(AH113,DATE!$P$10:$S$99,2,FALSE))</f>
        <v/>
      </c>
      <c r="R113" s="127"/>
      <c r="S113" s="167" t="str">
        <f>IF(AH113="","",VLOOKUP(AH113,DATE!$P$10:$S$99,3,FALSE))</f>
        <v/>
      </c>
      <c r="T113" s="127"/>
      <c r="U113" s="171" t="str">
        <f>IF(AH113="","",VLOOKUP(AH113,DATE!$P$10:$S$99,4,FALSE))</f>
        <v/>
      </c>
      <c r="V113" s="127"/>
      <c r="Y113" s="105">
        <f t="shared" si="32"/>
        <v>0</v>
      </c>
      <c r="Z113" s="105">
        <f t="shared" si="33"/>
        <v>0</v>
      </c>
      <c r="AA113" s="105">
        <f t="shared" si="34"/>
        <v>0</v>
      </c>
      <c r="AB113" s="105">
        <f t="shared" si="35"/>
        <v>0</v>
      </c>
      <c r="AC113" s="105">
        <f t="shared" si="36"/>
        <v>0</v>
      </c>
      <c r="AD113" s="105">
        <f t="shared" si="37"/>
        <v>0</v>
      </c>
      <c r="AE113" s="105">
        <f t="shared" si="38"/>
        <v>0</v>
      </c>
      <c r="AF113" s="73" t="str">
        <f>IF(ISERROR(VLOOKUP(AE113,DATE!$B$10:$C$17,2,FALSE)),"",VLOOKUP(AE113,DATE!$B$10:$C$17,2,FALSE))</f>
        <v/>
      </c>
      <c r="AG113" s="105"/>
      <c r="AH113" s="105" t="str">
        <f t="shared" si="39"/>
        <v/>
      </c>
      <c r="AI113" s="97" t="str">
        <f>IF(ISERROR(VLOOKUP(AE113,DATE!$B$11:$D$17,3,FALSE)),"",VLOOKUP(AE113,DATE!$B$11:$D$17,3,FALSE))</f>
        <v/>
      </c>
      <c r="AK113" s="97" t="str">
        <f>IF(ISERROR(VLOOKUP(AH113,DATE!$P$10:$AI$99,$AK$6,FALSE)),"",VLOOKUP(AH113,DATE!$P$10:$AI$99,$AK$6,FALSE))</f>
        <v/>
      </c>
      <c r="AL113" s="97" t="str">
        <f>IF(ISERROR(VLOOKUP(AH113,DATE!$P$10:$AI$99,$AL$6,FALSE)),"",VLOOKUP(AH113,DATE!$P$10:$AI$99,$AL$6,FALSE))</f>
        <v/>
      </c>
      <c r="AM113" s="97" t="str">
        <f>IF(ISERROR(VLOOKUP(AH113,DATE!$P$10:$AI$99,$AL$6+1,FALSE)),"",VLOOKUP(AH113,DATE!$P$10:$AI$99,$AL$6+1,FALSE))</f>
        <v/>
      </c>
      <c r="AN113" s="97" t="str">
        <f>IF(ISERROR(VLOOKUP(AH113,DATE!$P$10:$AI$99,$AL$6+2,FALSE)),"",VLOOKUP(AH113,DATE!$P$10:$AI$99,$AL$6+2,FALSE))</f>
        <v/>
      </c>
    </row>
  </sheetData>
  <sheetProtection password="C6EF" sheet="1" objects="1" scenarios="1"/>
  <mergeCells count="48">
    <mergeCell ref="I5:L5"/>
    <mergeCell ref="I6:L6"/>
    <mergeCell ref="AT1:AU1"/>
    <mergeCell ref="B8:O8"/>
    <mergeCell ref="C4:V4"/>
    <mergeCell ref="P8:V8"/>
    <mergeCell ref="D5:G5"/>
    <mergeCell ref="D6:G6"/>
    <mergeCell ref="O5:V5"/>
    <mergeCell ref="N6:Q6"/>
    <mergeCell ref="S6:V6"/>
    <mergeCell ref="A2:D2"/>
    <mergeCell ref="E2:F2"/>
    <mergeCell ref="H2:I2"/>
    <mergeCell ref="AT2:AU2"/>
    <mergeCell ref="A1:D1"/>
    <mergeCell ref="E1:F1"/>
    <mergeCell ref="Q1:S1"/>
    <mergeCell ref="Q2:S2"/>
    <mergeCell ref="G1:O1"/>
    <mergeCell ref="J2:O2"/>
    <mergeCell ref="N10:N11"/>
    <mergeCell ref="A10:A11"/>
    <mergeCell ref="B10:B11"/>
    <mergeCell ref="C10:D10"/>
    <mergeCell ref="E10:F10"/>
    <mergeCell ref="G10:G11"/>
    <mergeCell ref="H10:H11"/>
    <mergeCell ref="I10:I11"/>
    <mergeCell ref="J10:J11"/>
    <mergeCell ref="K10:K11"/>
    <mergeCell ref="L10:L11"/>
    <mergeCell ref="M10:M11"/>
    <mergeCell ref="O10:O11"/>
    <mergeCell ref="Y10:Y11"/>
    <mergeCell ref="P10:P11"/>
    <mergeCell ref="Q10:Q11"/>
    <mergeCell ref="R10:R11"/>
    <mergeCell ref="T10:T11"/>
    <mergeCell ref="U10:U11"/>
    <mergeCell ref="V10:V11"/>
    <mergeCell ref="AF10:AF11"/>
    <mergeCell ref="S10:S11"/>
    <mergeCell ref="Z10:Z11"/>
    <mergeCell ref="AA10:AA11"/>
    <mergeCell ref="AB10:AB11"/>
    <mergeCell ref="AC10:AC11"/>
    <mergeCell ref="AD10:AD11"/>
  </mergeCells>
  <phoneticPr fontId="4"/>
  <dataValidations count="4">
    <dataValidation type="list" allowBlank="1" showInputMessage="1" showErrorMessage="1" sqref="H14:H113" xr:uid="{00000000-0002-0000-0000-000000000000}">
      <formula1>種別</formula1>
    </dataValidation>
    <dataValidation type="list" allowBlank="1" showInputMessage="1" showErrorMessage="1" sqref="I14:I113" xr:uid="{00000000-0002-0000-0000-000001000000}">
      <formula1>"　,男,女"</formula1>
    </dataValidation>
    <dataValidation type="list" allowBlank="1" showInputMessage="1" showErrorMessage="1" sqref="N14:N113" xr:uid="{00000000-0002-0000-0000-000002000000}">
      <formula1>所属地</formula1>
    </dataValidation>
    <dataValidation type="list" allowBlank="1" showInputMessage="1" showErrorMessage="1" sqref="P12:P113" xr:uid="{00000000-0002-0000-0000-000003000000}">
      <formula1>INDIRECT(AF12)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0" orientation="landscape" horizontalDpi="4294967293" verticalDpi="0" r:id="rId1"/>
  <rowBreaks count="2" manualBreakCount="2">
    <brk id="43" max="21" man="1"/>
    <brk id="73" max="21" man="1"/>
  </rowBreaks>
  <colBreaks count="1" manualBreakCount="1">
    <brk id="22" max="1048575" man="1"/>
  </colBreaks>
  <ignoredErrors>
    <ignoredError sqref="Q24 S24 U24 Q25:V63 Q14:U23 Q64:V103 Q104:U113 Q12:Q13 S12:U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9"/>
  <sheetViews>
    <sheetView topLeftCell="L31" workbookViewId="0">
      <selection activeCell="P34" sqref="P34"/>
    </sheetView>
  </sheetViews>
  <sheetFormatPr defaultRowHeight="18.75" x14ac:dyDescent="0.4"/>
  <cols>
    <col min="1" max="1" width="13" bestFit="1" customWidth="1"/>
    <col min="2" max="15" width="7" customWidth="1"/>
    <col min="16" max="16" width="37.875" bestFit="1" customWidth="1"/>
    <col min="17" max="19" width="7" customWidth="1"/>
    <col min="20" max="20" width="5.5" style="13" bestFit="1" customWidth="1"/>
    <col min="21" max="21" width="6.5" style="13" bestFit="1" customWidth="1"/>
    <col min="22" max="22" width="6.5" style="174" bestFit="1" customWidth="1"/>
    <col min="23" max="23" width="6.5" style="13" customWidth="1"/>
    <col min="24" max="26" width="9" style="133"/>
    <col min="27" max="29" width="9" style="134"/>
    <col min="30" max="32" width="9" style="13"/>
  </cols>
  <sheetData>
    <row r="1" spans="1:32" x14ac:dyDescent="0.4">
      <c r="A1" t="s">
        <v>0</v>
      </c>
      <c r="B1" s="1" t="s">
        <v>1</v>
      </c>
      <c r="C1" s="1"/>
      <c r="D1" s="1"/>
      <c r="E1" s="2" t="s">
        <v>2</v>
      </c>
      <c r="F1" s="2"/>
      <c r="G1" s="2"/>
      <c r="H1" s="3" t="s">
        <v>3</v>
      </c>
      <c r="I1" s="3"/>
      <c r="J1" s="3"/>
      <c r="K1" s="4" t="s">
        <v>4</v>
      </c>
      <c r="L1" s="4"/>
      <c r="M1" s="4"/>
      <c r="N1" s="5" t="s">
        <v>5</v>
      </c>
      <c r="O1" s="5"/>
      <c r="P1" s="5"/>
      <c r="Q1" s="6" t="s">
        <v>6</v>
      </c>
      <c r="R1" s="6"/>
      <c r="S1" s="6"/>
    </row>
    <row r="2" spans="1:32" ht="19.5" thickBot="1" x14ac:dyDescent="0.45">
      <c r="B2" s="7" t="s">
        <v>7</v>
      </c>
      <c r="C2" s="7" t="s">
        <v>8</v>
      </c>
      <c r="D2" s="7" t="s">
        <v>9</v>
      </c>
      <c r="E2" s="8" t="s">
        <v>10</v>
      </c>
      <c r="F2" s="8" t="s">
        <v>11</v>
      </c>
      <c r="G2" s="8" t="s">
        <v>12</v>
      </c>
      <c r="H2" s="9" t="s">
        <v>7</v>
      </c>
      <c r="I2" s="9" t="s">
        <v>10</v>
      </c>
      <c r="J2" s="9" t="s">
        <v>13</v>
      </c>
      <c r="K2" s="10" t="s">
        <v>7</v>
      </c>
      <c r="L2" s="10" t="s">
        <v>14</v>
      </c>
      <c r="M2" s="10" t="s">
        <v>15</v>
      </c>
      <c r="N2" s="11" t="s">
        <v>11</v>
      </c>
      <c r="O2" s="11" t="s">
        <v>8</v>
      </c>
      <c r="P2" s="11" t="s">
        <v>16</v>
      </c>
      <c r="Q2" s="12" t="s">
        <v>17</v>
      </c>
      <c r="R2" s="12" t="s">
        <v>18</v>
      </c>
      <c r="S2" s="12" t="s">
        <v>12</v>
      </c>
    </row>
    <row r="3" spans="1:32" ht="19.5" thickBot="1" x14ac:dyDescent="0.45">
      <c r="A3" s="30" t="s">
        <v>137</v>
      </c>
      <c r="B3" s="31" t="s">
        <v>19</v>
      </c>
      <c r="C3" s="31"/>
      <c r="D3" s="40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  <c r="AA3" s="134" t="s">
        <v>275</v>
      </c>
    </row>
    <row r="4" spans="1:32" ht="19.5" thickBot="1" x14ac:dyDescent="0.45">
      <c r="A4" s="30" t="s">
        <v>134</v>
      </c>
      <c r="B4" s="31"/>
      <c r="C4" s="31"/>
      <c r="D4" s="31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  <c r="AA4" s="134" t="s">
        <v>276</v>
      </c>
    </row>
    <row r="5" spans="1:32" x14ac:dyDescent="0.4">
      <c r="A5" s="14" t="s">
        <v>125</v>
      </c>
      <c r="B5" s="15"/>
      <c r="C5" s="15"/>
      <c r="D5" s="15"/>
      <c r="E5" s="16"/>
      <c r="F5" s="16"/>
      <c r="G5" s="16"/>
      <c r="H5" s="17"/>
      <c r="I5" s="17"/>
      <c r="J5" s="17"/>
      <c r="K5" s="18"/>
      <c r="L5" s="18"/>
      <c r="M5" s="18"/>
      <c r="N5" s="19"/>
      <c r="O5" s="19"/>
      <c r="P5" s="19"/>
      <c r="Q5" s="20"/>
      <c r="R5" s="20"/>
      <c r="S5" s="21"/>
      <c r="AA5" s="134" t="s">
        <v>277</v>
      </c>
      <c r="AD5" s="13" t="s">
        <v>272</v>
      </c>
    </row>
    <row r="6" spans="1:32" ht="19.5" thickBot="1" x14ac:dyDescent="0.45">
      <c r="A6" s="22" t="s">
        <v>115</v>
      </c>
      <c r="B6" s="23"/>
      <c r="C6" s="23"/>
      <c r="D6" s="23"/>
      <c r="E6" s="24"/>
      <c r="F6" s="24"/>
      <c r="G6" s="24"/>
      <c r="H6" s="25"/>
      <c r="I6" s="25"/>
      <c r="J6" s="25"/>
      <c r="K6" s="26"/>
      <c r="L6" s="26"/>
      <c r="M6" s="26"/>
      <c r="N6" s="27"/>
      <c r="O6" s="27"/>
      <c r="P6" s="27"/>
      <c r="Q6" s="28"/>
      <c r="R6" s="28"/>
      <c r="S6" s="29"/>
      <c r="AA6" s="134" t="s">
        <v>278</v>
      </c>
      <c r="AD6" s="13" t="s">
        <v>273</v>
      </c>
    </row>
    <row r="7" spans="1:32" ht="19.5" thickBot="1" x14ac:dyDescent="0.45">
      <c r="A7" s="30" t="s">
        <v>20</v>
      </c>
      <c r="B7" s="31"/>
      <c r="C7" s="31"/>
      <c r="D7" s="31"/>
      <c r="E7" s="32"/>
      <c r="F7" s="32"/>
      <c r="G7" s="32"/>
      <c r="H7" s="33"/>
      <c r="I7" s="33"/>
      <c r="J7" s="33"/>
      <c r="K7" s="34"/>
      <c r="L7" s="34"/>
      <c r="M7" s="34"/>
      <c r="N7" s="35"/>
      <c r="O7" s="35"/>
      <c r="P7" s="35"/>
      <c r="Q7" s="36"/>
      <c r="R7" s="36"/>
      <c r="S7" s="37"/>
      <c r="AA7" s="134" t="s">
        <v>279</v>
      </c>
      <c r="AD7" s="13" t="s">
        <v>274</v>
      </c>
    </row>
    <row r="8" spans="1:32" ht="19.5" thickBot="1" x14ac:dyDescent="0.45">
      <c r="A8" s="30" t="s">
        <v>21</v>
      </c>
      <c r="B8" s="31"/>
      <c r="C8" s="31"/>
      <c r="D8" s="31"/>
      <c r="E8" s="32"/>
      <c r="F8" s="32"/>
      <c r="G8" s="32"/>
      <c r="H8" s="33"/>
      <c r="I8" s="33"/>
      <c r="J8" s="33"/>
      <c r="K8" s="34"/>
      <c r="L8" s="34"/>
      <c r="M8" s="34"/>
      <c r="N8" s="35"/>
      <c r="O8" s="35"/>
      <c r="P8" s="35"/>
      <c r="Q8" s="36"/>
      <c r="R8" s="36"/>
      <c r="S8" s="37"/>
      <c r="AA8" s="134" t="s">
        <v>280</v>
      </c>
    </row>
    <row r="9" spans="1:32" ht="19.5" thickBot="1" x14ac:dyDescent="0.45">
      <c r="P9">
        <v>1</v>
      </c>
      <c r="Q9">
        <v>2</v>
      </c>
      <c r="R9">
        <v>3</v>
      </c>
      <c r="S9">
        <v>4</v>
      </c>
      <c r="T9" s="13">
        <v>5</v>
      </c>
      <c r="U9" s="13">
        <v>6</v>
      </c>
      <c r="V9" s="174" t="s">
        <v>265</v>
      </c>
      <c r="W9" s="13" t="s">
        <v>265</v>
      </c>
      <c r="X9" s="133" t="s">
        <v>266</v>
      </c>
      <c r="Y9" s="133" t="s">
        <v>267</v>
      </c>
      <c r="Z9" s="133" t="s">
        <v>268</v>
      </c>
      <c r="AA9" s="135" t="s">
        <v>269</v>
      </c>
      <c r="AB9" s="135" t="s">
        <v>270</v>
      </c>
      <c r="AC9" s="135" t="s">
        <v>271</v>
      </c>
      <c r="AD9" s="13" t="s">
        <v>269</v>
      </c>
      <c r="AE9" s="13" t="s">
        <v>270</v>
      </c>
      <c r="AF9" s="13" t="s">
        <v>271</v>
      </c>
    </row>
    <row r="10" spans="1:32" x14ac:dyDescent="0.4">
      <c r="B10" s="236" t="s">
        <v>22</v>
      </c>
      <c r="C10" s="236"/>
      <c r="D10" s="58" t="s">
        <v>189</v>
      </c>
      <c r="E10" s="237" t="s">
        <v>23</v>
      </c>
      <c r="F10" s="237"/>
      <c r="G10" s="59" t="s">
        <v>24</v>
      </c>
      <c r="K10" s="41"/>
      <c r="L10" s="42" t="s">
        <v>25</v>
      </c>
      <c r="M10" s="42" t="s">
        <v>21</v>
      </c>
      <c r="N10" s="43" t="s">
        <v>26</v>
      </c>
      <c r="O10" s="44" t="str">
        <f t="shared" ref="O10:O56" si="0">L10&amp;M10&amp;N10</f>
        <v>男一般Ｇ(100m･走幅跳･ハードル)</v>
      </c>
      <c r="P10" s="44" t="s">
        <v>91</v>
      </c>
      <c r="Q10" s="42" t="s">
        <v>7</v>
      </c>
      <c r="R10" s="42" t="s">
        <v>8</v>
      </c>
      <c r="S10" s="45" t="s">
        <v>36</v>
      </c>
      <c r="T10" s="41">
        <v>1100</v>
      </c>
      <c r="U10" s="13">
        <v>10000</v>
      </c>
      <c r="V10" s="174">
        <f>U10+T10</f>
        <v>11100</v>
      </c>
      <c r="W10" s="13">
        <v>10100</v>
      </c>
      <c r="X10" s="133">
        <v>11101</v>
      </c>
      <c r="Y10" s="133">
        <v>11108</v>
      </c>
      <c r="Z10" s="133">
        <v>11106</v>
      </c>
      <c r="AA10" s="135">
        <v>11001</v>
      </c>
      <c r="AB10" s="135">
        <v>11008</v>
      </c>
      <c r="AC10" s="135">
        <v>11006</v>
      </c>
      <c r="AD10" s="13">
        <v>13001</v>
      </c>
      <c r="AE10" s="13">
        <v>13008</v>
      </c>
      <c r="AF10" s="13">
        <v>13006</v>
      </c>
    </row>
    <row r="11" spans="1:32" x14ac:dyDescent="0.4">
      <c r="B11" s="57">
        <v>1</v>
      </c>
      <c r="C11" s="58" t="s">
        <v>21</v>
      </c>
      <c r="D11" s="58">
        <v>1500</v>
      </c>
      <c r="E11" s="55">
        <v>1</v>
      </c>
      <c r="F11" s="56" t="s">
        <v>25</v>
      </c>
      <c r="G11" s="59" t="s">
        <v>26</v>
      </c>
      <c r="K11" s="46"/>
      <c r="L11" s="13" t="s">
        <v>25</v>
      </c>
      <c r="M11" s="13" t="s">
        <v>21</v>
      </c>
      <c r="N11" t="s">
        <v>28</v>
      </c>
      <c r="O11" s="47" t="str">
        <f t="shared" si="0"/>
        <v>男一般Ｐ(走高跳･200m･やり投)</v>
      </c>
      <c r="P11" s="47" t="s">
        <v>92</v>
      </c>
      <c r="Q11" s="13" t="s">
        <v>11</v>
      </c>
      <c r="R11" s="13" t="s">
        <v>10</v>
      </c>
      <c r="S11" s="48" t="s">
        <v>12</v>
      </c>
      <c r="T11" s="46">
        <v>1200</v>
      </c>
      <c r="U11" s="13">
        <v>10000</v>
      </c>
      <c r="V11" s="174">
        <f t="shared" ref="V11:V57" si="1">U11+T11</f>
        <v>11200</v>
      </c>
      <c r="W11" s="13">
        <v>10200</v>
      </c>
      <c r="X11" s="133">
        <v>11207</v>
      </c>
      <c r="Y11" s="133">
        <v>11202</v>
      </c>
      <c r="Z11" s="133">
        <v>11212</v>
      </c>
      <c r="AA11" s="135">
        <v>11007</v>
      </c>
      <c r="AB11" s="135">
        <v>11002</v>
      </c>
      <c r="AC11" s="135">
        <v>11012</v>
      </c>
      <c r="AD11" s="13">
        <v>13007</v>
      </c>
      <c r="AE11" s="13">
        <v>13002</v>
      </c>
      <c r="AF11" s="13">
        <v>13012</v>
      </c>
    </row>
    <row r="12" spans="1:32" x14ac:dyDescent="0.4">
      <c r="B12" s="58"/>
      <c r="C12" s="58"/>
      <c r="D12" s="58"/>
      <c r="E12" s="55">
        <v>2</v>
      </c>
      <c r="F12" s="56" t="s">
        <v>27</v>
      </c>
      <c r="G12" s="59" t="s">
        <v>28</v>
      </c>
      <c r="K12" s="46"/>
      <c r="L12" s="13" t="s">
        <v>25</v>
      </c>
      <c r="M12" s="13" t="s">
        <v>21</v>
      </c>
      <c r="N12" t="s">
        <v>29</v>
      </c>
      <c r="O12" s="47" t="str">
        <f t="shared" si="0"/>
        <v>男一般Ｓ(100m･200m･400m)</v>
      </c>
      <c r="P12" s="47" t="s">
        <v>93</v>
      </c>
      <c r="Q12" s="13" t="s">
        <v>7</v>
      </c>
      <c r="R12" s="13" t="s">
        <v>10</v>
      </c>
      <c r="S12" s="48" t="s">
        <v>13</v>
      </c>
      <c r="T12" s="46">
        <v>1300</v>
      </c>
      <c r="U12" s="13">
        <v>10000</v>
      </c>
      <c r="V12" s="174">
        <f t="shared" si="1"/>
        <v>11300</v>
      </c>
      <c r="W12" s="13">
        <v>10300</v>
      </c>
      <c r="X12" s="133">
        <v>11301</v>
      </c>
      <c r="Y12" s="133">
        <v>11302</v>
      </c>
      <c r="Z12" s="133">
        <v>11303</v>
      </c>
      <c r="AA12" s="135">
        <v>11001</v>
      </c>
      <c r="AB12" s="135">
        <v>11002</v>
      </c>
      <c r="AC12" s="135">
        <v>11003</v>
      </c>
      <c r="AD12" s="13">
        <v>13001</v>
      </c>
      <c r="AE12" s="13">
        <v>13002</v>
      </c>
      <c r="AF12" s="13">
        <v>13003</v>
      </c>
    </row>
    <row r="13" spans="1:32" x14ac:dyDescent="0.4">
      <c r="B13" s="57">
        <v>3</v>
      </c>
      <c r="C13" s="58" t="s">
        <v>20</v>
      </c>
      <c r="D13" s="58">
        <v>1500</v>
      </c>
      <c r="G13" s="59" t="s">
        <v>29</v>
      </c>
      <c r="K13" s="46"/>
      <c r="L13" s="13" t="s">
        <v>25</v>
      </c>
      <c r="M13" s="13" t="s">
        <v>21</v>
      </c>
      <c r="N13" t="s">
        <v>30</v>
      </c>
      <c r="O13" s="47" t="str">
        <f t="shared" si="0"/>
        <v>男一般長(100m･800m･1500m)</v>
      </c>
      <c r="P13" s="47" t="s">
        <v>94</v>
      </c>
      <c r="Q13" s="13" t="s">
        <v>7</v>
      </c>
      <c r="R13" s="13" t="s">
        <v>14</v>
      </c>
      <c r="S13" s="48" t="s">
        <v>15</v>
      </c>
      <c r="T13" s="46">
        <v>1400</v>
      </c>
      <c r="U13" s="13">
        <v>10000</v>
      </c>
      <c r="V13" s="174">
        <f t="shared" si="1"/>
        <v>11400</v>
      </c>
      <c r="W13" s="13">
        <v>10400</v>
      </c>
      <c r="X13" s="133">
        <v>11401</v>
      </c>
      <c r="Y13" s="133">
        <v>11404</v>
      </c>
      <c r="Z13" s="133">
        <v>11405</v>
      </c>
      <c r="AA13" s="135">
        <v>11001</v>
      </c>
      <c r="AB13" s="135">
        <v>11004</v>
      </c>
      <c r="AC13" s="135">
        <v>11005</v>
      </c>
      <c r="AD13" s="13">
        <v>13001</v>
      </c>
      <c r="AE13" s="13">
        <v>13004</v>
      </c>
      <c r="AF13" s="13">
        <v>13005</v>
      </c>
    </row>
    <row r="14" spans="1:32" x14ac:dyDescent="0.4">
      <c r="B14" s="57">
        <v>4</v>
      </c>
      <c r="C14" s="58" t="s">
        <v>115</v>
      </c>
      <c r="D14" s="58">
        <v>1500</v>
      </c>
      <c r="G14" s="59" t="s">
        <v>30</v>
      </c>
      <c r="K14" s="46"/>
      <c r="L14" s="13" t="s">
        <v>25</v>
      </c>
      <c r="M14" s="13" t="s">
        <v>21</v>
      </c>
      <c r="N14" t="s">
        <v>31</v>
      </c>
      <c r="O14" s="47" t="str">
        <f t="shared" si="0"/>
        <v>男一般跳(走高跳･走幅跳･三段跳)</v>
      </c>
      <c r="P14" s="47" t="s">
        <v>95</v>
      </c>
      <c r="Q14" s="13" t="s">
        <v>11</v>
      </c>
      <c r="R14" s="13" t="s">
        <v>8</v>
      </c>
      <c r="S14" s="48" t="s">
        <v>16</v>
      </c>
      <c r="T14" s="46">
        <v>1500</v>
      </c>
      <c r="U14" s="13">
        <v>10000</v>
      </c>
      <c r="V14" s="174">
        <f t="shared" si="1"/>
        <v>11500</v>
      </c>
      <c r="W14" s="13">
        <v>10500</v>
      </c>
      <c r="X14" s="133">
        <v>11507</v>
      </c>
      <c r="Y14" s="133">
        <v>11508</v>
      </c>
      <c r="Z14" s="133">
        <v>11509</v>
      </c>
      <c r="AA14" s="135">
        <v>11007</v>
      </c>
      <c r="AB14" s="135">
        <v>11008</v>
      </c>
      <c r="AC14" s="135">
        <v>11009</v>
      </c>
      <c r="AD14" s="13">
        <v>13007</v>
      </c>
      <c r="AE14" s="13">
        <v>13008</v>
      </c>
      <c r="AF14" s="13">
        <v>13009</v>
      </c>
    </row>
    <row r="15" spans="1:32" x14ac:dyDescent="0.4">
      <c r="B15" s="57">
        <v>5</v>
      </c>
      <c r="C15" s="58" t="s">
        <v>125</v>
      </c>
      <c r="D15" s="58">
        <v>1500</v>
      </c>
      <c r="G15" s="59" t="s">
        <v>31</v>
      </c>
      <c r="K15" s="46"/>
      <c r="L15" s="13" t="s">
        <v>25</v>
      </c>
      <c r="M15" s="13" t="s">
        <v>21</v>
      </c>
      <c r="N15" t="s">
        <v>113</v>
      </c>
      <c r="O15" s="47" t="str">
        <f t="shared" si="0"/>
        <v>男一般投(砲丸投･円盤投･やり投)</v>
      </c>
      <c r="P15" s="47" t="s">
        <v>252</v>
      </c>
      <c r="Q15" s="13" t="s">
        <v>17</v>
      </c>
      <c r="R15" s="13" t="s">
        <v>18</v>
      </c>
      <c r="S15" s="49" t="s">
        <v>12</v>
      </c>
      <c r="T15" s="46">
        <v>1600</v>
      </c>
      <c r="U15" s="13">
        <v>10000</v>
      </c>
      <c r="V15" s="174">
        <f t="shared" si="1"/>
        <v>11600</v>
      </c>
      <c r="W15" s="13">
        <v>10600</v>
      </c>
      <c r="X15" s="133">
        <v>11610</v>
      </c>
      <c r="Y15" s="133">
        <v>11611</v>
      </c>
      <c r="Z15" s="133">
        <v>11612</v>
      </c>
      <c r="AA15" s="135">
        <v>11010</v>
      </c>
      <c r="AB15" s="135">
        <v>11011</v>
      </c>
      <c r="AC15" s="135">
        <v>11012</v>
      </c>
      <c r="AD15" s="13">
        <v>13010</v>
      </c>
      <c r="AE15" s="13">
        <v>13011</v>
      </c>
      <c r="AF15" s="13">
        <v>13012</v>
      </c>
    </row>
    <row r="16" spans="1:32" x14ac:dyDescent="0.4">
      <c r="B16" s="57">
        <v>6</v>
      </c>
      <c r="C16" s="58" t="s">
        <v>134</v>
      </c>
      <c r="D16" s="58">
        <v>1500</v>
      </c>
      <c r="G16" s="59" t="s">
        <v>32</v>
      </c>
      <c r="K16" s="46"/>
      <c r="L16" s="13" t="s">
        <v>25</v>
      </c>
      <c r="M16" s="13" t="s">
        <v>20</v>
      </c>
      <c r="N16" t="s">
        <v>26</v>
      </c>
      <c r="O16" s="47" t="str">
        <f t="shared" si="0"/>
        <v>男高校Ｇ(100m･走幅跳･ハードル)</v>
      </c>
      <c r="P16" s="47" t="s">
        <v>86</v>
      </c>
      <c r="Q16" s="13" t="s">
        <v>7</v>
      </c>
      <c r="R16" s="13" t="s">
        <v>8</v>
      </c>
      <c r="S16" s="50" t="s">
        <v>36</v>
      </c>
      <c r="T16" s="46">
        <v>2100</v>
      </c>
      <c r="U16" s="13">
        <v>10000</v>
      </c>
      <c r="V16" s="174">
        <f t="shared" si="1"/>
        <v>12100</v>
      </c>
      <c r="W16" s="13">
        <v>10100</v>
      </c>
      <c r="X16" s="133">
        <v>12101</v>
      </c>
      <c r="Y16" s="133">
        <v>12108</v>
      </c>
      <c r="Z16" s="133">
        <v>12106</v>
      </c>
      <c r="AA16" s="135">
        <v>12001</v>
      </c>
      <c r="AB16" s="135">
        <v>12008</v>
      </c>
      <c r="AC16" s="135">
        <v>12006</v>
      </c>
      <c r="AD16" s="13">
        <v>13001</v>
      </c>
      <c r="AE16" s="13">
        <v>13008</v>
      </c>
      <c r="AF16" s="13">
        <v>13006</v>
      </c>
    </row>
    <row r="17" spans="1:32" x14ac:dyDescent="0.4">
      <c r="B17" s="57">
        <v>7</v>
      </c>
      <c r="C17" s="58" t="s">
        <v>137</v>
      </c>
      <c r="D17" s="58">
        <v>1000</v>
      </c>
      <c r="G17" s="59" t="s">
        <v>112</v>
      </c>
      <c r="K17" s="46"/>
      <c r="L17" s="13" t="s">
        <v>25</v>
      </c>
      <c r="M17" s="13" t="s">
        <v>20</v>
      </c>
      <c r="N17" t="s">
        <v>28</v>
      </c>
      <c r="O17" s="47" t="str">
        <f t="shared" si="0"/>
        <v>男高校Ｐ(走高跳･200m･やり投)</v>
      </c>
      <c r="P17" s="47" t="s">
        <v>87</v>
      </c>
      <c r="Q17" s="13" t="s">
        <v>11</v>
      </c>
      <c r="R17" s="13" t="s">
        <v>10</v>
      </c>
      <c r="S17" s="48" t="s">
        <v>12</v>
      </c>
      <c r="T17" s="46">
        <v>2200</v>
      </c>
      <c r="U17" s="13">
        <v>10000</v>
      </c>
      <c r="V17" s="174">
        <f t="shared" si="1"/>
        <v>12200</v>
      </c>
      <c r="W17" s="13">
        <v>10200</v>
      </c>
      <c r="X17" s="133">
        <v>12207</v>
      </c>
      <c r="Y17" s="133">
        <v>12202</v>
      </c>
      <c r="Z17" s="133">
        <v>12212</v>
      </c>
      <c r="AA17" s="135">
        <v>12007</v>
      </c>
      <c r="AB17" s="135">
        <v>12002</v>
      </c>
      <c r="AC17" s="135">
        <v>12012</v>
      </c>
      <c r="AD17" s="13">
        <v>13007</v>
      </c>
      <c r="AE17" s="13">
        <v>13002</v>
      </c>
      <c r="AF17" s="13">
        <v>13012</v>
      </c>
    </row>
    <row r="18" spans="1:32" x14ac:dyDescent="0.4">
      <c r="K18" s="46"/>
      <c r="L18" s="13" t="s">
        <v>25</v>
      </c>
      <c r="M18" s="13" t="s">
        <v>20</v>
      </c>
      <c r="N18" t="s">
        <v>29</v>
      </c>
      <c r="O18" s="47" t="str">
        <f t="shared" si="0"/>
        <v>男高校Ｓ(100m･200m･400m)</v>
      </c>
      <c r="P18" s="47" t="s">
        <v>88</v>
      </c>
      <c r="Q18" s="13" t="s">
        <v>7</v>
      </c>
      <c r="R18" s="13" t="s">
        <v>10</v>
      </c>
      <c r="S18" s="48" t="s">
        <v>13</v>
      </c>
      <c r="T18" s="46">
        <v>2300</v>
      </c>
      <c r="U18" s="13">
        <v>10000</v>
      </c>
      <c r="V18" s="174">
        <f t="shared" si="1"/>
        <v>12300</v>
      </c>
      <c r="W18" s="13">
        <v>10300</v>
      </c>
      <c r="X18" s="133">
        <v>12301</v>
      </c>
      <c r="Y18" s="133">
        <v>12302</v>
      </c>
      <c r="Z18" s="133">
        <v>12303</v>
      </c>
      <c r="AA18" s="135">
        <v>12001</v>
      </c>
      <c r="AB18" s="135">
        <v>12002</v>
      </c>
      <c r="AC18" s="135">
        <v>12003</v>
      </c>
      <c r="AD18" s="13">
        <v>13001</v>
      </c>
      <c r="AE18" s="13">
        <v>13002</v>
      </c>
      <c r="AF18" s="13">
        <v>13003</v>
      </c>
    </row>
    <row r="19" spans="1:32" x14ac:dyDescent="0.4">
      <c r="K19" s="46"/>
      <c r="L19" s="13" t="s">
        <v>25</v>
      </c>
      <c r="M19" s="13" t="s">
        <v>20</v>
      </c>
      <c r="N19" t="s">
        <v>30</v>
      </c>
      <c r="O19" s="47" t="str">
        <f t="shared" si="0"/>
        <v>男高校長(100m･800m･1500m)</v>
      </c>
      <c r="P19" s="47" t="s">
        <v>89</v>
      </c>
      <c r="Q19" s="13" t="s">
        <v>7</v>
      </c>
      <c r="R19" s="13" t="s">
        <v>14</v>
      </c>
      <c r="S19" s="48" t="s">
        <v>15</v>
      </c>
      <c r="T19" s="46">
        <v>2400</v>
      </c>
      <c r="U19" s="13">
        <v>10000</v>
      </c>
      <c r="V19" s="174">
        <f t="shared" si="1"/>
        <v>12400</v>
      </c>
      <c r="W19" s="13">
        <v>10400</v>
      </c>
      <c r="X19" s="133">
        <v>12401</v>
      </c>
      <c r="Y19" s="133">
        <v>12404</v>
      </c>
      <c r="Z19" s="133">
        <v>12405</v>
      </c>
      <c r="AA19" s="135">
        <v>12001</v>
      </c>
      <c r="AB19" s="135">
        <v>12004</v>
      </c>
      <c r="AC19" s="135">
        <v>12005</v>
      </c>
      <c r="AD19" s="13">
        <v>13001</v>
      </c>
      <c r="AE19" s="13">
        <v>13004</v>
      </c>
      <c r="AF19" s="13">
        <v>13005</v>
      </c>
    </row>
    <row r="20" spans="1:32" ht="19.5" thickBot="1" x14ac:dyDescent="0.45">
      <c r="K20" s="46"/>
      <c r="L20" s="13" t="s">
        <v>25</v>
      </c>
      <c r="M20" s="13" t="s">
        <v>20</v>
      </c>
      <c r="N20" t="s">
        <v>31</v>
      </c>
      <c r="O20" s="47" t="str">
        <f t="shared" si="0"/>
        <v>男高校跳(走高跳･走幅跳･三段跳)</v>
      </c>
      <c r="P20" s="47" t="s">
        <v>90</v>
      </c>
      <c r="Q20" s="13" t="s">
        <v>11</v>
      </c>
      <c r="R20" s="13" t="s">
        <v>8</v>
      </c>
      <c r="S20" s="48" t="s">
        <v>16</v>
      </c>
      <c r="T20" s="46">
        <v>2500</v>
      </c>
      <c r="U20" s="13">
        <v>10000</v>
      </c>
      <c r="V20" s="174">
        <f t="shared" si="1"/>
        <v>12500</v>
      </c>
      <c r="W20" s="13">
        <v>10500</v>
      </c>
      <c r="X20" s="133">
        <v>12507</v>
      </c>
      <c r="Y20" s="133">
        <v>12508</v>
      </c>
      <c r="Z20" s="133">
        <v>12509</v>
      </c>
      <c r="AA20" s="135">
        <v>12007</v>
      </c>
      <c r="AB20" s="135">
        <v>12008</v>
      </c>
      <c r="AC20" s="135">
        <v>12009</v>
      </c>
      <c r="AD20" s="13">
        <v>13007</v>
      </c>
      <c r="AE20" s="13">
        <v>13008</v>
      </c>
      <c r="AF20" s="13">
        <v>13009</v>
      </c>
    </row>
    <row r="21" spans="1:32" x14ac:dyDescent="0.4">
      <c r="A21" s="41">
        <v>1</v>
      </c>
      <c r="B21" s="60"/>
      <c r="C21" s="42">
        <v>3</v>
      </c>
      <c r="D21" s="42">
        <v>4</v>
      </c>
      <c r="E21" s="42">
        <v>5</v>
      </c>
      <c r="F21" s="42">
        <v>6</v>
      </c>
      <c r="G21" s="61">
        <v>7</v>
      </c>
      <c r="K21" s="46"/>
      <c r="L21" s="13" t="s">
        <v>25</v>
      </c>
      <c r="M21" s="13" t="s">
        <v>20</v>
      </c>
      <c r="N21" t="s">
        <v>113</v>
      </c>
      <c r="O21" s="47" t="str">
        <f t="shared" si="0"/>
        <v>男高校投(砲丸投･円盤投･やり投)</v>
      </c>
      <c r="P21" s="47" t="s">
        <v>253</v>
      </c>
      <c r="Q21" s="13" t="s">
        <v>17</v>
      </c>
      <c r="R21" s="13" t="s">
        <v>18</v>
      </c>
      <c r="S21" s="49" t="s">
        <v>12</v>
      </c>
      <c r="T21" s="46">
        <v>2600</v>
      </c>
      <c r="U21" s="13">
        <v>10000</v>
      </c>
      <c r="V21" s="174">
        <f t="shared" si="1"/>
        <v>12600</v>
      </c>
      <c r="W21" s="13">
        <v>10600</v>
      </c>
      <c r="X21" s="133">
        <v>12610</v>
      </c>
      <c r="Y21" s="133">
        <v>12611</v>
      </c>
      <c r="Z21" s="133">
        <v>12612</v>
      </c>
      <c r="AA21" s="135">
        <v>12010</v>
      </c>
      <c r="AB21" s="135">
        <v>12011</v>
      </c>
      <c r="AC21" s="135">
        <v>12012</v>
      </c>
      <c r="AD21" s="13">
        <v>13010</v>
      </c>
      <c r="AE21" s="13">
        <v>13011</v>
      </c>
      <c r="AF21" s="13">
        <v>13012</v>
      </c>
    </row>
    <row r="22" spans="1:32" x14ac:dyDescent="0.4">
      <c r="A22" s="46" t="s">
        <v>21</v>
      </c>
      <c r="B22" s="62"/>
      <c r="C22" s="13" t="s">
        <v>20</v>
      </c>
      <c r="D22" s="13" t="s">
        <v>116</v>
      </c>
      <c r="E22" s="13" t="s">
        <v>125</v>
      </c>
      <c r="F22" s="13" t="s">
        <v>134</v>
      </c>
      <c r="G22" s="48" t="s">
        <v>137</v>
      </c>
      <c r="K22" s="46"/>
      <c r="L22" s="13" t="s">
        <v>25</v>
      </c>
      <c r="M22" s="13" t="s">
        <v>115</v>
      </c>
      <c r="N22" t="s">
        <v>26</v>
      </c>
      <c r="O22" s="47" t="str">
        <f t="shared" si="0"/>
        <v>男中学2･3年Ｇ(100m･走幅跳･ハードル)</v>
      </c>
      <c r="P22" s="47" t="s">
        <v>117</v>
      </c>
      <c r="Q22" s="13" t="s">
        <v>7</v>
      </c>
      <c r="R22" s="13" t="s">
        <v>8</v>
      </c>
      <c r="S22" s="48" t="s">
        <v>34</v>
      </c>
      <c r="T22" s="46">
        <v>4100</v>
      </c>
      <c r="U22" s="13">
        <v>10000</v>
      </c>
      <c r="V22" s="174">
        <f t="shared" si="1"/>
        <v>14100</v>
      </c>
      <c r="W22" s="13">
        <v>10100</v>
      </c>
      <c r="X22" s="133">
        <v>14101</v>
      </c>
      <c r="Y22" s="133">
        <v>14108</v>
      </c>
      <c r="Z22" s="133">
        <v>14106</v>
      </c>
      <c r="AA22" s="135">
        <v>14001</v>
      </c>
      <c r="AB22" s="135">
        <v>14008</v>
      </c>
      <c r="AC22" s="135">
        <v>14006</v>
      </c>
      <c r="AD22" s="13">
        <v>16001</v>
      </c>
      <c r="AE22" s="13">
        <v>16008</v>
      </c>
      <c r="AF22" s="13">
        <v>16006</v>
      </c>
    </row>
    <row r="23" spans="1:32" x14ac:dyDescent="0.4">
      <c r="A23" s="52" t="s">
        <v>26</v>
      </c>
      <c r="B23" s="63"/>
      <c r="C23" t="s">
        <v>26</v>
      </c>
      <c r="D23" t="s">
        <v>26</v>
      </c>
      <c r="E23" t="s">
        <v>26</v>
      </c>
      <c r="F23" t="s">
        <v>26</v>
      </c>
      <c r="G23" s="51" t="s">
        <v>112</v>
      </c>
      <c r="K23" s="46"/>
      <c r="L23" s="13" t="s">
        <v>25</v>
      </c>
      <c r="M23" s="13" t="s">
        <v>115</v>
      </c>
      <c r="N23" t="s">
        <v>29</v>
      </c>
      <c r="O23" s="47" t="str">
        <f t="shared" si="0"/>
        <v>男中学2･3年Ｓ(100m･200m･400m)</v>
      </c>
      <c r="P23" s="47" t="s">
        <v>118</v>
      </c>
      <c r="Q23" s="13" t="s">
        <v>7</v>
      </c>
      <c r="R23" s="13" t="s">
        <v>10</v>
      </c>
      <c r="S23" s="48" t="s">
        <v>13</v>
      </c>
      <c r="T23" s="46">
        <v>4300</v>
      </c>
      <c r="U23" s="13">
        <v>10000</v>
      </c>
      <c r="V23" s="174">
        <f t="shared" si="1"/>
        <v>14300</v>
      </c>
      <c r="W23" s="13">
        <v>10300</v>
      </c>
      <c r="X23" s="133">
        <v>14301</v>
      </c>
      <c r="Y23" s="133">
        <v>14302</v>
      </c>
      <c r="Z23" s="133">
        <v>14303</v>
      </c>
      <c r="AA23" s="135">
        <v>14001</v>
      </c>
      <c r="AB23" s="135">
        <v>14002</v>
      </c>
      <c r="AC23" s="135">
        <v>14003</v>
      </c>
      <c r="AD23" s="13">
        <v>16001</v>
      </c>
      <c r="AE23" s="13">
        <v>16002</v>
      </c>
      <c r="AF23" s="13">
        <v>16003</v>
      </c>
    </row>
    <row r="24" spans="1:32" x14ac:dyDescent="0.4">
      <c r="A24" s="52" t="s">
        <v>28</v>
      </c>
      <c r="B24" s="63"/>
      <c r="C24" t="s">
        <v>28</v>
      </c>
      <c r="D24" t="s">
        <v>29</v>
      </c>
      <c r="E24" t="s">
        <v>29</v>
      </c>
      <c r="F24" s="63"/>
      <c r="G24" s="64"/>
      <c r="K24" s="46"/>
      <c r="L24" s="13" t="s">
        <v>25</v>
      </c>
      <c r="M24" s="13" t="s">
        <v>115</v>
      </c>
      <c r="N24" t="s">
        <v>30</v>
      </c>
      <c r="O24" s="47" t="str">
        <f t="shared" si="0"/>
        <v>男中学2･3年長(100m･800m･1500m)</v>
      </c>
      <c r="P24" s="47" t="s">
        <v>119</v>
      </c>
      <c r="Q24" s="13" t="s">
        <v>7</v>
      </c>
      <c r="R24" s="13" t="s">
        <v>14</v>
      </c>
      <c r="S24" s="48" t="s">
        <v>15</v>
      </c>
      <c r="T24" s="46">
        <v>4400</v>
      </c>
      <c r="U24" s="13">
        <v>10000</v>
      </c>
      <c r="V24" s="174">
        <f t="shared" si="1"/>
        <v>14400</v>
      </c>
      <c r="W24" s="13">
        <v>10400</v>
      </c>
      <c r="X24" s="133">
        <v>14401</v>
      </c>
      <c r="Y24" s="133">
        <v>14404</v>
      </c>
      <c r="Z24" s="133">
        <v>14405</v>
      </c>
      <c r="AA24" s="135">
        <v>14001</v>
      </c>
      <c r="AB24" s="135">
        <v>14004</v>
      </c>
      <c r="AC24" s="135">
        <v>14005</v>
      </c>
      <c r="AD24" s="13">
        <v>16001</v>
      </c>
      <c r="AE24" s="13">
        <v>16004</v>
      </c>
      <c r="AF24" s="13">
        <v>16005</v>
      </c>
    </row>
    <row r="25" spans="1:32" x14ac:dyDescent="0.4">
      <c r="A25" s="52" t="s">
        <v>29</v>
      </c>
      <c r="B25" s="63"/>
      <c r="C25" t="s">
        <v>29</v>
      </c>
      <c r="D25" t="s">
        <v>30</v>
      </c>
      <c r="E25" t="s">
        <v>30</v>
      </c>
      <c r="F25" s="63"/>
      <c r="G25" s="64"/>
      <c r="K25" s="46"/>
      <c r="L25" s="13" t="s">
        <v>25</v>
      </c>
      <c r="M25" s="13" t="s">
        <v>115</v>
      </c>
      <c r="N25" t="s">
        <v>31</v>
      </c>
      <c r="O25" s="47" t="str">
        <f t="shared" si="0"/>
        <v>男中学2･3年跳(走高跳･走幅跳･三段跳)</v>
      </c>
      <c r="P25" s="47" t="s">
        <v>120</v>
      </c>
      <c r="Q25" s="13" t="s">
        <v>11</v>
      </c>
      <c r="R25" s="13" t="s">
        <v>8</v>
      </c>
      <c r="S25" s="48" t="s">
        <v>16</v>
      </c>
      <c r="T25" s="46">
        <v>4500</v>
      </c>
      <c r="U25" s="13">
        <v>10000</v>
      </c>
      <c r="V25" s="174">
        <f t="shared" si="1"/>
        <v>14500</v>
      </c>
      <c r="W25" s="13">
        <v>10500</v>
      </c>
      <c r="X25" s="133">
        <v>14507</v>
      </c>
      <c r="Y25" s="133">
        <v>14508</v>
      </c>
      <c r="Z25" s="133">
        <v>14509</v>
      </c>
      <c r="AA25" s="135">
        <v>14007</v>
      </c>
      <c r="AB25" s="135">
        <v>14008</v>
      </c>
      <c r="AC25" s="135">
        <v>14009</v>
      </c>
      <c r="AD25" s="13">
        <v>16007</v>
      </c>
      <c r="AE25" s="13">
        <v>16008</v>
      </c>
      <c r="AF25" s="13">
        <v>16009</v>
      </c>
    </row>
    <row r="26" spans="1:32" x14ac:dyDescent="0.4">
      <c r="A26" s="52" t="s">
        <v>30</v>
      </c>
      <c r="B26" s="63"/>
      <c r="C26" t="s">
        <v>30</v>
      </c>
      <c r="D26" t="s">
        <v>31</v>
      </c>
      <c r="E26" t="s">
        <v>31</v>
      </c>
      <c r="F26" s="63"/>
      <c r="G26" s="64"/>
      <c r="K26" s="46"/>
      <c r="L26" s="13" t="s">
        <v>25</v>
      </c>
      <c r="M26" s="13" t="s">
        <v>115</v>
      </c>
      <c r="N26" t="s">
        <v>114</v>
      </c>
      <c r="O26" s="47" t="str">
        <f t="shared" si="0"/>
        <v>男中学2･3年投(砲丸･円盤･ｼﾞｬﾍﾞﾘｯｸ)</v>
      </c>
      <c r="P26" s="47" t="s">
        <v>254</v>
      </c>
      <c r="Q26" s="13" t="s">
        <v>17</v>
      </c>
      <c r="R26" s="13" t="s">
        <v>18</v>
      </c>
      <c r="S26" s="49" t="s">
        <v>35</v>
      </c>
      <c r="T26" s="46">
        <v>4600</v>
      </c>
      <c r="U26" s="13">
        <v>10000</v>
      </c>
      <c r="V26" s="174">
        <f t="shared" si="1"/>
        <v>14600</v>
      </c>
      <c r="W26" s="13">
        <v>10600</v>
      </c>
      <c r="X26" s="133">
        <v>14610</v>
      </c>
      <c r="Y26" s="133">
        <v>14611</v>
      </c>
      <c r="Z26" s="133">
        <v>14613</v>
      </c>
      <c r="AA26" s="135">
        <v>14010</v>
      </c>
      <c r="AB26" s="135">
        <v>14011</v>
      </c>
      <c r="AC26" s="135">
        <v>14013</v>
      </c>
      <c r="AD26" s="13">
        <v>16010</v>
      </c>
      <c r="AE26" s="13">
        <v>16011</v>
      </c>
      <c r="AF26" s="13">
        <v>16013</v>
      </c>
    </row>
    <row r="27" spans="1:32" x14ac:dyDescent="0.4">
      <c r="A27" s="52" t="s">
        <v>31</v>
      </c>
      <c r="B27" s="63"/>
      <c r="C27" t="s">
        <v>31</v>
      </c>
      <c r="D27" t="s">
        <v>114</v>
      </c>
      <c r="E27" t="s">
        <v>114</v>
      </c>
      <c r="F27" s="63"/>
      <c r="G27" s="64"/>
      <c r="K27" s="46"/>
      <c r="L27" s="13" t="s">
        <v>25</v>
      </c>
      <c r="M27" s="13" t="s">
        <v>125</v>
      </c>
      <c r="N27" t="s">
        <v>26</v>
      </c>
      <c r="O27" s="47" t="str">
        <f t="shared" si="0"/>
        <v>男中学1年Ｇ(100m･走幅跳･ハードル)</v>
      </c>
      <c r="P27" s="47" t="s">
        <v>126</v>
      </c>
      <c r="Q27" s="13" t="s">
        <v>7</v>
      </c>
      <c r="R27" s="13" t="s">
        <v>8</v>
      </c>
      <c r="S27" s="48" t="s">
        <v>34</v>
      </c>
      <c r="T27" s="46">
        <v>5100</v>
      </c>
      <c r="U27" s="13">
        <v>10000</v>
      </c>
      <c r="V27" s="174">
        <f t="shared" si="1"/>
        <v>15100</v>
      </c>
      <c r="W27" s="13">
        <v>10100</v>
      </c>
      <c r="X27" s="133">
        <v>15101</v>
      </c>
      <c r="Y27" s="133">
        <v>15108</v>
      </c>
      <c r="Z27" s="133">
        <v>15106</v>
      </c>
      <c r="AA27" s="135">
        <v>15001</v>
      </c>
      <c r="AB27" s="135">
        <v>15008</v>
      </c>
      <c r="AC27" s="135">
        <v>15006</v>
      </c>
      <c r="AD27" s="13">
        <v>16001</v>
      </c>
      <c r="AE27" s="13">
        <v>16008</v>
      </c>
      <c r="AF27" s="13">
        <v>16006</v>
      </c>
    </row>
    <row r="28" spans="1:32" ht="19.5" thickBot="1" x14ac:dyDescent="0.45">
      <c r="A28" s="22" t="s">
        <v>113</v>
      </c>
      <c r="B28" s="24"/>
      <c r="C28" s="53" t="s">
        <v>113</v>
      </c>
      <c r="D28" s="24"/>
      <c r="E28" s="24"/>
      <c r="F28" s="24"/>
      <c r="G28" s="65"/>
      <c r="K28" s="46"/>
      <c r="L28" s="13" t="s">
        <v>25</v>
      </c>
      <c r="M28" s="13" t="s">
        <v>125</v>
      </c>
      <c r="N28" t="s">
        <v>29</v>
      </c>
      <c r="O28" s="47" t="str">
        <f t="shared" si="0"/>
        <v>男中学1年Ｓ(100m･200m･400m)</v>
      </c>
      <c r="P28" s="47" t="s">
        <v>127</v>
      </c>
      <c r="Q28" s="13" t="s">
        <v>7</v>
      </c>
      <c r="R28" s="13" t="s">
        <v>10</v>
      </c>
      <c r="S28" s="48" t="s">
        <v>13</v>
      </c>
      <c r="T28" s="46">
        <v>5300</v>
      </c>
      <c r="U28" s="13">
        <v>10000</v>
      </c>
      <c r="V28" s="174">
        <f t="shared" si="1"/>
        <v>15300</v>
      </c>
      <c r="W28" s="13">
        <v>10300</v>
      </c>
      <c r="X28" s="133">
        <v>15301</v>
      </c>
      <c r="Y28" s="133">
        <v>15302</v>
      </c>
      <c r="Z28" s="133">
        <v>15303</v>
      </c>
      <c r="AA28" s="135">
        <v>15001</v>
      </c>
      <c r="AB28" s="135">
        <v>15002</v>
      </c>
      <c r="AC28" s="135">
        <v>15003</v>
      </c>
      <c r="AD28" s="13">
        <v>16001</v>
      </c>
      <c r="AE28" s="13">
        <v>16002</v>
      </c>
      <c r="AF28" s="13">
        <v>16003</v>
      </c>
    </row>
    <row r="29" spans="1:32" x14ac:dyDescent="0.4">
      <c r="K29" s="46"/>
      <c r="L29" s="13" t="s">
        <v>25</v>
      </c>
      <c r="M29" s="13" t="s">
        <v>125</v>
      </c>
      <c r="N29" t="s">
        <v>30</v>
      </c>
      <c r="O29" s="47" t="str">
        <f t="shared" si="0"/>
        <v>男中学1年長(100m･800m･1500m)</v>
      </c>
      <c r="P29" s="47" t="s">
        <v>128</v>
      </c>
      <c r="Q29" s="13" t="s">
        <v>7</v>
      </c>
      <c r="R29" s="13" t="s">
        <v>14</v>
      </c>
      <c r="S29" s="48" t="s">
        <v>15</v>
      </c>
      <c r="T29" s="46">
        <v>5400</v>
      </c>
      <c r="U29" s="13">
        <v>10000</v>
      </c>
      <c r="V29" s="174">
        <f t="shared" si="1"/>
        <v>15400</v>
      </c>
      <c r="W29" s="13">
        <v>10400</v>
      </c>
      <c r="X29" s="133">
        <v>15401</v>
      </c>
      <c r="Y29" s="133">
        <v>15404</v>
      </c>
      <c r="Z29" s="133">
        <v>15405</v>
      </c>
      <c r="AA29" s="135">
        <v>15001</v>
      </c>
      <c r="AB29" s="135">
        <v>15004</v>
      </c>
      <c r="AC29" s="135">
        <v>15005</v>
      </c>
      <c r="AD29" s="13">
        <v>16001</v>
      </c>
      <c r="AE29" s="13">
        <v>16004</v>
      </c>
      <c r="AF29" s="13">
        <v>16005</v>
      </c>
    </row>
    <row r="30" spans="1:32" x14ac:dyDescent="0.4">
      <c r="K30" s="46"/>
      <c r="L30" s="13" t="s">
        <v>25</v>
      </c>
      <c r="M30" s="13" t="s">
        <v>125</v>
      </c>
      <c r="N30" t="s">
        <v>31</v>
      </c>
      <c r="O30" s="47" t="str">
        <f t="shared" si="0"/>
        <v>男中学1年跳(走高跳･走幅跳･三段跳)</v>
      </c>
      <c r="P30" s="47" t="s">
        <v>129</v>
      </c>
      <c r="Q30" s="13" t="s">
        <v>11</v>
      </c>
      <c r="R30" s="13" t="s">
        <v>8</v>
      </c>
      <c r="S30" s="48" t="s">
        <v>16</v>
      </c>
      <c r="T30" s="46">
        <v>5500</v>
      </c>
      <c r="U30" s="13">
        <v>10000</v>
      </c>
      <c r="V30" s="174">
        <f t="shared" si="1"/>
        <v>15500</v>
      </c>
      <c r="W30" s="13">
        <v>10500</v>
      </c>
      <c r="X30" s="133">
        <v>15507</v>
      </c>
      <c r="Y30" s="133">
        <v>15508</v>
      </c>
      <c r="Z30" s="133">
        <v>15509</v>
      </c>
      <c r="AA30" s="135">
        <v>15007</v>
      </c>
      <c r="AB30" s="135">
        <v>15008</v>
      </c>
      <c r="AC30" s="135">
        <v>15009</v>
      </c>
      <c r="AD30" s="13">
        <v>16007</v>
      </c>
      <c r="AE30" s="13">
        <v>16008</v>
      </c>
      <c r="AF30" s="13">
        <v>16009</v>
      </c>
    </row>
    <row r="31" spans="1:32" x14ac:dyDescent="0.4">
      <c r="K31" s="46"/>
      <c r="L31" s="13" t="s">
        <v>25</v>
      </c>
      <c r="M31" s="13" t="s">
        <v>125</v>
      </c>
      <c r="N31" t="s">
        <v>114</v>
      </c>
      <c r="O31" s="47" t="str">
        <f t="shared" si="0"/>
        <v>男中学1年投(砲丸･円盤･ｼﾞｬﾍﾞﾘｯｸ)</v>
      </c>
      <c r="P31" s="47" t="s">
        <v>255</v>
      </c>
      <c r="Q31" s="13" t="s">
        <v>17</v>
      </c>
      <c r="R31" s="13" t="s">
        <v>18</v>
      </c>
      <c r="S31" s="49" t="s">
        <v>35</v>
      </c>
      <c r="T31" s="46">
        <v>5600</v>
      </c>
      <c r="U31" s="13">
        <v>10000</v>
      </c>
      <c r="V31" s="174">
        <f t="shared" si="1"/>
        <v>15600</v>
      </c>
      <c r="W31" s="13">
        <v>10600</v>
      </c>
      <c r="X31" s="133">
        <v>15610</v>
      </c>
      <c r="Y31" s="133">
        <v>15611</v>
      </c>
      <c r="Z31" s="133">
        <v>15613</v>
      </c>
      <c r="AA31" s="135">
        <v>15010</v>
      </c>
      <c r="AB31" s="135">
        <v>15011</v>
      </c>
      <c r="AC31" s="135">
        <v>15013</v>
      </c>
      <c r="AD31" s="13">
        <v>16010</v>
      </c>
      <c r="AE31" s="13">
        <v>16011</v>
      </c>
      <c r="AF31" s="13">
        <v>16013</v>
      </c>
    </row>
    <row r="32" spans="1:32" x14ac:dyDescent="0.4">
      <c r="B32" s="101" t="s">
        <v>192</v>
      </c>
      <c r="C32" s="101" t="s">
        <v>193</v>
      </c>
      <c r="E32" s="103" t="s">
        <v>49</v>
      </c>
      <c r="F32" s="103" t="s">
        <v>193</v>
      </c>
      <c r="K32" s="46"/>
      <c r="L32" s="13" t="s">
        <v>25</v>
      </c>
      <c r="M32" s="13" t="s">
        <v>134</v>
      </c>
      <c r="N32" t="s">
        <v>26</v>
      </c>
      <c r="O32" s="47" t="str">
        <f t="shared" si="0"/>
        <v>男小学5･6年Ｇ(100m･走幅跳･ハードル)</v>
      </c>
      <c r="P32" s="47" t="s">
        <v>135</v>
      </c>
      <c r="Q32" s="13" t="s">
        <v>7</v>
      </c>
      <c r="R32" s="13" t="s">
        <v>8</v>
      </c>
      <c r="S32" s="48" t="s">
        <v>33</v>
      </c>
      <c r="T32" s="46">
        <v>7100</v>
      </c>
      <c r="U32" s="13">
        <v>10000</v>
      </c>
      <c r="V32" s="174">
        <f t="shared" si="1"/>
        <v>17100</v>
      </c>
      <c r="W32" s="13">
        <v>19100</v>
      </c>
      <c r="X32" s="133">
        <v>17101</v>
      </c>
      <c r="Y32" s="133">
        <v>17108</v>
      </c>
      <c r="Z32" s="133">
        <v>17106</v>
      </c>
      <c r="AA32" s="135">
        <v>17001</v>
      </c>
      <c r="AB32" s="135">
        <v>17008</v>
      </c>
      <c r="AC32" s="135">
        <v>17006</v>
      </c>
      <c r="AD32" s="13">
        <v>19001</v>
      </c>
      <c r="AE32" s="13">
        <v>19008</v>
      </c>
      <c r="AF32" s="13">
        <v>19006</v>
      </c>
    </row>
    <row r="33" spans="2:32" x14ac:dyDescent="0.4">
      <c r="B33" s="102" t="s">
        <v>194</v>
      </c>
      <c r="C33" s="102">
        <v>1</v>
      </c>
      <c r="E33" s="102" t="s">
        <v>242</v>
      </c>
      <c r="F33" s="102"/>
      <c r="K33" s="46"/>
      <c r="L33" s="13" t="s">
        <v>25</v>
      </c>
      <c r="M33" s="13" t="s">
        <v>137</v>
      </c>
      <c r="N33" t="s">
        <v>284</v>
      </c>
      <c r="O33" s="47" t="str">
        <f t="shared" si="0"/>
        <v>男小学4年以下ﾊﾞｲｱｽﾛﾝ(100m･走幅跳)</v>
      </c>
      <c r="P33" s="47" t="s">
        <v>286</v>
      </c>
      <c r="Q33" s="13" t="s">
        <v>7</v>
      </c>
      <c r="R33" s="13" t="s">
        <v>8</v>
      </c>
      <c r="S33" s="51" t="s">
        <v>283</v>
      </c>
      <c r="T33" s="46">
        <v>8100</v>
      </c>
      <c r="U33" s="13">
        <v>10000</v>
      </c>
      <c r="V33" s="174">
        <f t="shared" si="1"/>
        <v>18100</v>
      </c>
      <c r="W33" s="13">
        <v>19100</v>
      </c>
      <c r="X33" s="133">
        <v>18101</v>
      </c>
      <c r="Y33" s="133">
        <v>18108</v>
      </c>
      <c r="AA33" s="135">
        <v>18001</v>
      </c>
      <c r="AB33" s="135">
        <v>18008</v>
      </c>
      <c r="AD33" s="13">
        <v>19001</v>
      </c>
      <c r="AE33" s="13">
        <v>19008</v>
      </c>
    </row>
    <row r="34" spans="2:32" x14ac:dyDescent="0.4">
      <c r="B34" s="102" t="s">
        <v>195</v>
      </c>
      <c r="C34" s="102">
        <v>2</v>
      </c>
      <c r="E34" s="102" t="s">
        <v>243</v>
      </c>
      <c r="F34" s="102"/>
      <c r="K34" s="46"/>
      <c r="L34" s="13" t="s">
        <v>27</v>
      </c>
      <c r="M34" s="13" t="s">
        <v>21</v>
      </c>
      <c r="N34" t="s">
        <v>26</v>
      </c>
      <c r="O34" s="47" t="str">
        <f t="shared" si="0"/>
        <v>女一般Ｇ(100m･走幅跳･ハードル)</v>
      </c>
      <c r="P34" s="47" t="s">
        <v>101</v>
      </c>
      <c r="Q34" s="13" t="s">
        <v>7</v>
      </c>
      <c r="R34" s="13" t="s">
        <v>8</v>
      </c>
      <c r="S34" s="50" t="s">
        <v>38</v>
      </c>
      <c r="T34" s="46">
        <v>1100</v>
      </c>
      <c r="U34" s="13">
        <v>20000</v>
      </c>
      <c r="V34" s="174">
        <f t="shared" si="1"/>
        <v>21100</v>
      </c>
      <c r="W34" s="13">
        <v>20100</v>
      </c>
      <c r="X34" s="133">
        <v>21101</v>
      </c>
      <c r="Y34" s="133">
        <v>21108</v>
      </c>
      <c r="Z34" s="133">
        <v>21106</v>
      </c>
      <c r="AA34" s="135">
        <v>21001</v>
      </c>
      <c r="AB34" s="135">
        <v>21008</v>
      </c>
      <c r="AC34" s="135">
        <v>21006</v>
      </c>
      <c r="AD34" s="13">
        <v>23001</v>
      </c>
      <c r="AE34" s="13">
        <v>23008</v>
      </c>
      <c r="AF34" s="13">
        <v>23006</v>
      </c>
    </row>
    <row r="35" spans="2:32" x14ac:dyDescent="0.4">
      <c r="B35" s="102" t="s">
        <v>196</v>
      </c>
      <c r="C35" s="102">
        <v>3</v>
      </c>
      <c r="E35" s="102" t="s">
        <v>244</v>
      </c>
      <c r="F35" s="102"/>
      <c r="K35" s="46"/>
      <c r="L35" s="13" t="s">
        <v>27</v>
      </c>
      <c r="M35" s="13" t="s">
        <v>21</v>
      </c>
      <c r="N35" t="s">
        <v>28</v>
      </c>
      <c r="O35" s="47" t="str">
        <f t="shared" si="0"/>
        <v>女一般Ｐ(走高跳･200m･やり投)</v>
      </c>
      <c r="P35" s="47" t="s">
        <v>102</v>
      </c>
      <c r="Q35" s="13" t="s">
        <v>11</v>
      </c>
      <c r="R35" s="13" t="s">
        <v>10</v>
      </c>
      <c r="S35" s="48" t="s">
        <v>12</v>
      </c>
      <c r="T35" s="46">
        <v>1200</v>
      </c>
      <c r="U35" s="13">
        <v>20000</v>
      </c>
      <c r="V35" s="174">
        <f t="shared" si="1"/>
        <v>21200</v>
      </c>
      <c r="W35" s="13">
        <v>20200</v>
      </c>
      <c r="X35" s="133">
        <v>21207</v>
      </c>
      <c r="Y35" s="133">
        <v>21202</v>
      </c>
      <c r="Z35" s="133">
        <v>21212</v>
      </c>
      <c r="AA35" s="135">
        <v>21007</v>
      </c>
      <c r="AB35" s="135">
        <v>21002</v>
      </c>
      <c r="AC35" s="135">
        <v>21012</v>
      </c>
      <c r="AD35" s="13">
        <v>23007</v>
      </c>
      <c r="AE35" s="13">
        <v>23002</v>
      </c>
      <c r="AF35" s="13">
        <v>23012</v>
      </c>
    </row>
    <row r="36" spans="2:32" x14ac:dyDescent="0.4">
      <c r="B36" s="102" t="s">
        <v>197</v>
      </c>
      <c r="C36" s="102">
        <v>4</v>
      </c>
      <c r="E36" s="102" t="s">
        <v>245</v>
      </c>
      <c r="F36" s="102"/>
      <c r="K36" s="46"/>
      <c r="L36" s="13" t="s">
        <v>27</v>
      </c>
      <c r="M36" s="13" t="s">
        <v>21</v>
      </c>
      <c r="N36" t="s">
        <v>29</v>
      </c>
      <c r="O36" s="47" t="str">
        <f t="shared" si="0"/>
        <v>女一般Ｓ(100m･200m･400m)</v>
      </c>
      <c r="P36" s="47" t="s">
        <v>103</v>
      </c>
      <c r="Q36" s="13" t="s">
        <v>7</v>
      </c>
      <c r="R36" s="13" t="s">
        <v>10</v>
      </c>
      <c r="S36" s="48" t="s">
        <v>13</v>
      </c>
      <c r="T36" s="46">
        <v>1300</v>
      </c>
      <c r="U36" s="13">
        <v>20000</v>
      </c>
      <c r="V36" s="174">
        <f t="shared" si="1"/>
        <v>21300</v>
      </c>
      <c r="W36" s="13">
        <v>20300</v>
      </c>
      <c r="X36" s="133">
        <v>21301</v>
      </c>
      <c r="Y36" s="133">
        <v>21302</v>
      </c>
      <c r="Z36" s="133">
        <v>21303</v>
      </c>
      <c r="AA36" s="135">
        <v>21001</v>
      </c>
      <c r="AB36" s="135">
        <v>21002</v>
      </c>
      <c r="AC36" s="135">
        <v>21003</v>
      </c>
      <c r="AD36" s="13">
        <v>23001</v>
      </c>
      <c r="AE36" s="13">
        <v>23002</v>
      </c>
      <c r="AF36" s="13">
        <v>23003</v>
      </c>
    </row>
    <row r="37" spans="2:32" x14ac:dyDescent="0.4">
      <c r="B37" s="102" t="s">
        <v>198</v>
      </c>
      <c r="C37" s="102">
        <v>5</v>
      </c>
      <c r="E37" s="102" t="s">
        <v>246</v>
      </c>
      <c r="F37" s="102"/>
      <c r="K37" s="46"/>
      <c r="L37" s="13" t="s">
        <v>27</v>
      </c>
      <c r="M37" s="13" t="s">
        <v>21</v>
      </c>
      <c r="N37" t="s">
        <v>30</v>
      </c>
      <c r="O37" s="47" t="str">
        <f t="shared" si="0"/>
        <v>女一般長(100m･800m･1500m)</v>
      </c>
      <c r="P37" s="47" t="s">
        <v>104</v>
      </c>
      <c r="Q37" s="13" t="s">
        <v>7</v>
      </c>
      <c r="R37" s="13" t="s">
        <v>14</v>
      </c>
      <c r="S37" s="48" t="s">
        <v>15</v>
      </c>
      <c r="T37" s="46">
        <v>1400</v>
      </c>
      <c r="U37" s="13">
        <v>20000</v>
      </c>
      <c r="V37" s="174">
        <f t="shared" si="1"/>
        <v>21400</v>
      </c>
      <c r="W37" s="13">
        <v>20400</v>
      </c>
      <c r="X37" s="133">
        <v>21401</v>
      </c>
      <c r="Y37" s="133">
        <v>21404</v>
      </c>
      <c r="Z37" s="133">
        <v>21405</v>
      </c>
      <c r="AA37" s="135">
        <v>21001</v>
      </c>
      <c r="AB37" s="135">
        <v>21004</v>
      </c>
      <c r="AC37" s="135">
        <v>21005</v>
      </c>
      <c r="AD37" s="13">
        <v>23001</v>
      </c>
      <c r="AE37" s="13">
        <v>23004</v>
      </c>
      <c r="AF37" s="13">
        <v>23005</v>
      </c>
    </row>
    <row r="38" spans="2:32" x14ac:dyDescent="0.4">
      <c r="B38" s="102" t="s">
        <v>199</v>
      </c>
      <c r="C38" s="102">
        <v>6</v>
      </c>
      <c r="K38" s="46"/>
      <c r="L38" s="13" t="s">
        <v>27</v>
      </c>
      <c r="M38" s="13" t="s">
        <v>21</v>
      </c>
      <c r="N38" t="s">
        <v>31</v>
      </c>
      <c r="O38" s="47" t="str">
        <f t="shared" si="0"/>
        <v>女一般跳(走高跳･走幅跳･三段跳)</v>
      </c>
      <c r="P38" s="47" t="s">
        <v>105</v>
      </c>
      <c r="Q38" s="13" t="s">
        <v>11</v>
      </c>
      <c r="R38" s="13" t="s">
        <v>8</v>
      </c>
      <c r="S38" s="48" t="s">
        <v>16</v>
      </c>
      <c r="T38" s="46">
        <v>1500</v>
      </c>
      <c r="U38" s="13">
        <v>20000</v>
      </c>
      <c r="V38" s="174">
        <f t="shared" si="1"/>
        <v>21500</v>
      </c>
      <c r="W38" s="13">
        <v>20500</v>
      </c>
      <c r="X38" s="133">
        <v>21507</v>
      </c>
      <c r="Y38" s="133">
        <v>21508</v>
      </c>
      <c r="Z38" s="133">
        <v>21509</v>
      </c>
      <c r="AA38" s="135">
        <v>21007</v>
      </c>
      <c r="AB38" s="135">
        <v>21008</v>
      </c>
      <c r="AC38" s="135">
        <v>21009</v>
      </c>
      <c r="AD38" s="13">
        <v>23007</v>
      </c>
      <c r="AE38" s="13">
        <v>23008</v>
      </c>
      <c r="AF38" s="13">
        <v>23009</v>
      </c>
    </row>
    <row r="39" spans="2:32" x14ac:dyDescent="0.4">
      <c r="B39" s="102" t="s">
        <v>200</v>
      </c>
      <c r="C39" s="102">
        <v>7</v>
      </c>
      <c r="K39" s="46"/>
      <c r="L39" s="13" t="s">
        <v>27</v>
      </c>
      <c r="M39" s="13" t="s">
        <v>21</v>
      </c>
      <c r="N39" t="s">
        <v>113</v>
      </c>
      <c r="O39" s="47" t="str">
        <f t="shared" si="0"/>
        <v>女一般投(砲丸投･円盤投･やり投)</v>
      </c>
      <c r="P39" s="47" t="s">
        <v>256</v>
      </c>
      <c r="Q39" s="13" t="s">
        <v>17</v>
      </c>
      <c r="R39" s="13" t="s">
        <v>18</v>
      </c>
      <c r="S39" s="49" t="s">
        <v>12</v>
      </c>
      <c r="T39" s="46">
        <v>1600</v>
      </c>
      <c r="U39" s="13">
        <v>20000</v>
      </c>
      <c r="V39" s="174">
        <f t="shared" si="1"/>
        <v>21600</v>
      </c>
      <c r="W39" s="13">
        <v>20600</v>
      </c>
      <c r="X39" s="133">
        <v>21610</v>
      </c>
      <c r="Y39" s="133">
        <v>21611</v>
      </c>
      <c r="Z39" s="133">
        <v>21612</v>
      </c>
      <c r="AA39" s="135">
        <v>21010</v>
      </c>
      <c r="AB39" s="135">
        <v>21011</v>
      </c>
      <c r="AC39" s="135">
        <v>21012</v>
      </c>
      <c r="AD39" s="13">
        <v>23010</v>
      </c>
      <c r="AE39" s="13">
        <v>23011</v>
      </c>
      <c r="AF39" s="13">
        <v>23012</v>
      </c>
    </row>
    <row r="40" spans="2:32" x14ac:dyDescent="0.4">
      <c r="B40" s="102" t="s">
        <v>201</v>
      </c>
      <c r="C40" s="102">
        <v>8</v>
      </c>
      <c r="K40" s="46"/>
      <c r="L40" s="13" t="s">
        <v>27</v>
      </c>
      <c r="M40" s="13" t="s">
        <v>20</v>
      </c>
      <c r="N40" t="s">
        <v>26</v>
      </c>
      <c r="O40" s="47" t="str">
        <f t="shared" si="0"/>
        <v>女高校Ｇ(100m･走幅跳･ハードル)</v>
      </c>
      <c r="P40" s="47" t="s">
        <v>96</v>
      </c>
      <c r="Q40" s="13" t="s">
        <v>7</v>
      </c>
      <c r="R40" s="13" t="s">
        <v>8</v>
      </c>
      <c r="S40" s="50" t="s">
        <v>38</v>
      </c>
      <c r="T40" s="46">
        <v>2100</v>
      </c>
      <c r="U40" s="13">
        <v>20000</v>
      </c>
      <c r="V40" s="174">
        <f t="shared" si="1"/>
        <v>22100</v>
      </c>
      <c r="W40" s="13">
        <v>20100</v>
      </c>
      <c r="X40" s="133">
        <v>22101</v>
      </c>
      <c r="Y40" s="133">
        <v>22108</v>
      </c>
      <c r="Z40" s="133">
        <v>22106</v>
      </c>
      <c r="AA40" s="135">
        <v>22001</v>
      </c>
      <c r="AB40" s="135">
        <v>22008</v>
      </c>
      <c r="AC40" s="135">
        <v>22006</v>
      </c>
      <c r="AD40" s="13">
        <v>23001</v>
      </c>
      <c r="AE40" s="13">
        <v>23008</v>
      </c>
      <c r="AF40" s="13">
        <v>23006</v>
      </c>
    </row>
    <row r="41" spans="2:32" x14ac:dyDescent="0.4">
      <c r="B41" s="102" t="s">
        <v>202</v>
      </c>
      <c r="C41" s="102">
        <v>9</v>
      </c>
      <c r="K41" s="46"/>
      <c r="L41" s="13" t="s">
        <v>27</v>
      </c>
      <c r="M41" s="13" t="s">
        <v>20</v>
      </c>
      <c r="N41" t="s">
        <v>28</v>
      </c>
      <c r="O41" s="47" t="str">
        <f t="shared" si="0"/>
        <v>女高校Ｐ(走高跳･200m･やり投)</v>
      </c>
      <c r="P41" s="47" t="s">
        <v>97</v>
      </c>
      <c r="Q41" s="13" t="s">
        <v>11</v>
      </c>
      <c r="R41" s="13" t="s">
        <v>10</v>
      </c>
      <c r="S41" s="48" t="s">
        <v>12</v>
      </c>
      <c r="T41" s="46">
        <v>2200</v>
      </c>
      <c r="U41" s="13">
        <v>20000</v>
      </c>
      <c r="V41" s="174">
        <f t="shared" si="1"/>
        <v>22200</v>
      </c>
      <c r="W41" s="13">
        <v>20200</v>
      </c>
      <c r="X41" s="133">
        <v>22207</v>
      </c>
      <c r="Y41" s="133">
        <v>22202</v>
      </c>
      <c r="Z41" s="133">
        <v>22212</v>
      </c>
      <c r="AA41" s="135">
        <v>22007</v>
      </c>
      <c r="AB41" s="135">
        <v>22002</v>
      </c>
      <c r="AC41" s="135">
        <v>22012</v>
      </c>
      <c r="AD41" s="13">
        <v>23007</v>
      </c>
      <c r="AE41" s="13">
        <v>23002</v>
      </c>
      <c r="AF41" s="13">
        <v>23012</v>
      </c>
    </row>
    <row r="42" spans="2:32" x14ac:dyDescent="0.4">
      <c r="B42" s="102" t="s">
        <v>203</v>
      </c>
      <c r="C42" s="102">
        <v>10</v>
      </c>
      <c r="K42" s="46"/>
      <c r="L42" s="13" t="s">
        <v>27</v>
      </c>
      <c r="M42" s="13" t="s">
        <v>20</v>
      </c>
      <c r="N42" t="s">
        <v>29</v>
      </c>
      <c r="O42" s="47" t="str">
        <f t="shared" si="0"/>
        <v>女高校Ｓ(100m･200m･400m)</v>
      </c>
      <c r="P42" s="47" t="s">
        <v>98</v>
      </c>
      <c r="Q42" s="13" t="s">
        <v>7</v>
      </c>
      <c r="R42" s="13" t="s">
        <v>10</v>
      </c>
      <c r="S42" s="48" t="s">
        <v>13</v>
      </c>
      <c r="T42" s="46">
        <v>2300</v>
      </c>
      <c r="U42" s="13">
        <v>20000</v>
      </c>
      <c r="V42" s="174">
        <f t="shared" si="1"/>
        <v>22300</v>
      </c>
      <c r="W42" s="13">
        <v>20300</v>
      </c>
      <c r="X42" s="133">
        <v>22301</v>
      </c>
      <c r="Y42" s="133">
        <v>22302</v>
      </c>
      <c r="Z42" s="133">
        <v>22303</v>
      </c>
      <c r="AA42" s="135">
        <v>22001</v>
      </c>
      <c r="AB42" s="135">
        <v>22002</v>
      </c>
      <c r="AC42" s="135">
        <v>22003</v>
      </c>
      <c r="AD42" s="13">
        <v>23001</v>
      </c>
      <c r="AE42" s="13">
        <v>23002</v>
      </c>
      <c r="AF42" s="13">
        <v>23003</v>
      </c>
    </row>
    <row r="43" spans="2:32" x14ac:dyDescent="0.4">
      <c r="B43" s="102" t="s">
        <v>204</v>
      </c>
      <c r="C43" s="102">
        <v>11</v>
      </c>
      <c r="K43" s="46"/>
      <c r="L43" s="13" t="s">
        <v>27</v>
      </c>
      <c r="M43" s="13" t="s">
        <v>20</v>
      </c>
      <c r="N43" t="s">
        <v>30</v>
      </c>
      <c r="O43" s="47" t="str">
        <f t="shared" si="0"/>
        <v>女高校長(100m･800m･1500m)</v>
      </c>
      <c r="P43" s="47" t="s">
        <v>99</v>
      </c>
      <c r="Q43" s="13" t="s">
        <v>7</v>
      </c>
      <c r="R43" s="13" t="s">
        <v>14</v>
      </c>
      <c r="S43" s="48" t="s">
        <v>15</v>
      </c>
      <c r="T43" s="46">
        <v>2400</v>
      </c>
      <c r="U43" s="13">
        <v>20000</v>
      </c>
      <c r="V43" s="174">
        <f t="shared" si="1"/>
        <v>22400</v>
      </c>
      <c r="W43" s="13">
        <v>20400</v>
      </c>
      <c r="X43" s="133">
        <v>22401</v>
      </c>
      <c r="Y43" s="133">
        <v>22404</v>
      </c>
      <c r="Z43" s="133">
        <v>22405</v>
      </c>
      <c r="AA43" s="135">
        <v>22001</v>
      </c>
      <c r="AB43" s="135">
        <v>22004</v>
      </c>
      <c r="AC43" s="135">
        <v>22005</v>
      </c>
      <c r="AD43" s="13">
        <v>23001</v>
      </c>
      <c r="AE43" s="13">
        <v>23004</v>
      </c>
      <c r="AF43" s="13">
        <v>23005</v>
      </c>
    </row>
    <row r="44" spans="2:32" x14ac:dyDescent="0.4">
      <c r="B44" s="102" t="s">
        <v>205</v>
      </c>
      <c r="C44" s="102">
        <v>12</v>
      </c>
      <c r="K44" s="46"/>
      <c r="L44" s="13" t="s">
        <v>27</v>
      </c>
      <c r="M44" s="13" t="s">
        <v>20</v>
      </c>
      <c r="N44" t="s">
        <v>31</v>
      </c>
      <c r="O44" s="47" t="str">
        <f t="shared" si="0"/>
        <v>女高校跳(走高跳･走幅跳･三段跳)</v>
      </c>
      <c r="P44" s="47" t="s">
        <v>100</v>
      </c>
      <c r="Q44" s="13" t="s">
        <v>11</v>
      </c>
      <c r="R44" s="13" t="s">
        <v>8</v>
      </c>
      <c r="S44" s="48" t="s">
        <v>16</v>
      </c>
      <c r="T44" s="46">
        <v>2500</v>
      </c>
      <c r="U44" s="13">
        <v>20000</v>
      </c>
      <c r="V44" s="174">
        <f t="shared" si="1"/>
        <v>22500</v>
      </c>
      <c r="W44" s="13">
        <v>20500</v>
      </c>
      <c r="X44" s="133">
        <v>22507</v>
      </c>
      <c r="Y44" s="133">
        <v>22508</v>
      </c>
      <c r="Z44" s="133">
        <v>22509</v>
      </c>
      <c r="AA44" s="135">
        <v>22007</v>
      </c>
      <c r="AB44" s="135">
        <v>22008</v>
      </c>
      <c r="AC44" s="135">
        <v>22009</v>
      </c>
      <c r="AD44" s="13">
        <v>23007</v>
      </c>
      <c r="AE44" s="13">
        <v>23008</v>
      </c>
      <c r="AF44" s="13">
        <v>23009</v>
      </c>
    </row>
    <row r="45" spans="2:32" x14ac:dyDescent="0.4">
      <c r="B45" s="102" t="s">
        <v>206</v>
      </c>
      <c r="C45" s="102">
        <v>13</v>
      </c>
      <c r="K45" s="46"/>
      <c r="L45" s="13" t="s">
        <v>27</v>
      </c>
      <c r="M45" s="13" t="s">
        <v>20</v>
      </c>
      <c r="N45" t="s">
        <v>113</v>
      </c>
      <c r="O45" s="47" t="str">
        <f t="shared" si="0"/>
        <v>女高校投(砲丸投･円盤投･やり投)</v>
      </c>
      <c r="P45" s="47" t="s">
        <v>257</v>
      </c>
      <c r="Q45" s="13" t="s">
        <v>17</v>
      </c>
      <c r="R45" s="13" t="s">
        <v>18</v>
      </c>
      <c r="S45" s="49" t="s">
        <v>12</v>
      </c>
      <c r="T45" s="46">
        <v>2600</v>
      </c>
      <c r="U45" s="13">
        <v>20000</v>
      </c>
      <c r="V45" s="174">
        <f t="shared" si="1"/>
        <v>22600</v>
      </c>
      <c r="W45" s="13">
        <v>20600</v>
      </c>
      <c r="X45" s="133">
        <v>22610</v>
      </c>
      <c r="Y45" s="133">
        <v>22611</v>
      </c>
      <c r="Z45" s="133">
        <v>22612</v>
      </c>
      <c r="AA45" s="135">
        <v>22010</v>
      </c>
      <c r="AB45" s="135">
        <v>22011</v>
      </c>
      <c r="AC45" s="135">
        <v>22012</v>
      </c>
      <c r="AD45" s="13">
        <v>23010</v>
      </c>
      <c r="AE45" s="13">
        <v>23011</v>
      </c>
      <c r="AF45" s="13">
        <v>23012</v>
      </c>
    </row>
    <row r="46" spans="2:32" x14ac:dyDescent="0.4">
      <c r="B46" s="102" t="s">
        <v>207</v>
      </c>
      <c r="C46" s="102">
        <v>14</v>
      </c>
      <c r="K46" s="46"/>
      <c r="L46" s="13" t="s">
        <v>27</v>
      </c>
      <c r="M46" s="13" t="s">
        <v>115</v>
      </c>
      <c r="N46" t="s">
        <v>26</v>
      </c>
      <c r="O46" s="47" t="str">
        <f t="shared" si="0"/>
        <v>女中学2･3年Ｇ(100m･走幅跳･ハードル)</v>
      </c>
      <c r="P46" s="47" t="s">
        <v>121</v>
      </c>
      <c r="Q46" s="13" t="s">
        <v>7</v>
      </c>
      <c r="R46" s="13" t="s">
        <v>8</v>
      </c>
      <c r="S46" s="48" t="s">
        <v>37</v>
      </c>
      <c r="T46" s="46">
        <v>4100</v>
      </c>
      <c r="U46" s="13">
        <v>20000</v>
      </c>
      <c r="V46" s="174">
        <f t="shared" si="1"/>
        <v>24100</v>
      </c>
      <c r="W46" s="13">
        <v>20100</v>
      </c>
      <c r="X46" s="133">
        <v>24101</v>
      </c>
      <c r="Y46" s="133">
        <v>24108</v>
      </c>
      <c r="Z46" s="133">
        <v>24106</v>
      </c>
      <c r="AA46" s="135">
        <v>24001</v>
      </c>
      <c r="AB46" s="135">
        <v>24008</v>
      </c>
      <c r="AC46" s="135">
        <v>24006</v>
      </c>
      <c r="AD46" s="13">
        <v>26001</v>
      </c>
      <c r="AE46" s="13">
        <v>26008</v>
      </c>
      <c r="AF46" s="13">
        <v>26006</v>
      </c>
    </row>
    <row r="47" spans="2:32" x14ac:dyDescent="0.4">
      <c r="B47" s="102" t="s">
        <v>208</v>
      </c>
      <c r="C47" s="102">
        <v>15</v>
      </c>
      <c r="K47" s="46"/>
      <c r="L47" s="13" t="s">
        <v>27</v>
      </c>
      <c r="M47" s="13" t="s">
        <v>115</v>
      </c>
      <c r="N47" t="s">
        <v>29</v>
      </c>
      <c r="O47" s="47" t="str">
        <f t="shared" si="0"/>
        <v>女中学2･3年Ｓ(100m･200m･400m)</v>
      </c>
      <c r="P47" s="47" t="s">
        <v>122</v>
      </c>
      <c r="Q47" s="13" t="s">
        <v>7</v>
      </c>
      <c r="R47" s="13" t="s">
        <v>10</v>
      </c>
      <c r="S47" s="48" t="s">
        <v>13</v>
      </c>
      <c r="T47" s="46">
        <v>4300</v>
      </c>
      <c r="U47" s="13">
        <v>20000</v>
      </c>
      <c r="V47" s="174">
        <f t="shared" si="1"/>
        <v>24300</v>
      </c>
      <c r="W47" s="13">
        <v>20300</v>
      </c>
      <c r="X47" s="133">
        <v>24301</v>
      </c>
      <c r="Y47" s="133">
        <v>24302</v>
      </c>
      <c r="Z47" s="133">
        <v>24303</v>
      </c>
      <c r="AA47" s="135">
        <v>24001</v>
      </c>
      <c r="AB47" s="135">
        <v>24002</v>
      </c>
      <c r="AC47" s="135">
        <v>24003</v>
      </c>
      <c r="AD47" s="13">
        <v>26001</v>
      </c>
      <c r="AE47" s="13">
        <v>26002</v>
      </c>
      <c r="AF47" s="13">
        <v>26003</v>
      </c>
    </row>
    <row r="48" spans="2:32" x14ac:dyDescent="0.4">
      <c r="B48" s="102" t="s">
        <v>209</v>
      </c>
      <c r="C48" s="102">
        <v>16</v>
      </c>
      <c r="K48" s="46"/>
      <c r="L48" s="13" t="s">
        <v>27</v>
      </c>
      <c r="M48" s="13" t="s">
        <v>115</v>
      </c>
      <c r="N48" t="s">
        <v>30</v>
      </c>
      <c r="O48" s="47" t="str">
        <f t="shared" si="0"/>
        <v>女中学2･3年長(100m･800m･1500m)</v>
      </c>
      <c r="P48" s="47" t="s">
        <v>123</v>
      </c>
      <c r="Q48" s="13" t="s">
        <v>7</v>
      </c>
      <c r="R48" s="13" t="s">
        <v>14</v>
      </c>
      <c r="S48" s="48" t="s">
        <v>15</v>
      </c>
      <c r="T48" s="46">
        <v>4400</v>
      </c>
      <c r="U48" s="13">
        <v>20000</v>
      </c>
      <c r="V48" s="174">
        <f t="shared" si="1"/>
        <v>24400</v>
      </c>
      <c r="W48" s="13">
        <v>20400</v>
      </c>
      <c r="X48" s="133">
        <v>24401</v>
      </c>
      <c r="Y48" s="133">
        <v>24404</v>
      </c>
      <c r="Z48" s="133">
        <v>24405</v>
      </c>
      <c r="AA48" s="135">
        <v>24001</v>
      </c>
      <c r="AB48" s="135">
        <v>24004</v>
      </c>
      <c r="AC48" s="135">
        <v>24005</v>
      </c>
      <c r="AD48" s="13">
        <v>26001</v>
      </c>
      <c r="AE48" s="13">
        <v>26004</v>
      </c>
      <c r="AF48" s="13">
        <v>26005</v>
      </c>
    </row>
    <row r="49" spans="2:32" x14ac:dyDescent="0.4">
      <c r="B49" s="102" t="s">
        <v>210</v>
      </c>
      <c r="C49" s="102">
        <v>17</v>
      </c>
      <c r="K49" s="46"/>
      <c r="L49" s="13" t="s">
        <v>27</v>
      </c>
      <c r="M49" s="13" t="s">
        <v>115</v>
      </c>
      <c r="N49" t="s">
        <v>31</v>
      </c>
      <c r="O49" s="47" t="str">
        <f t="shared" si="0"/>
        <v>女中学2･3年跳(走高跳･走幅跳･三段跳)</v>
      </c>
      <c r="P49" s="47" t="s">
        <v>124</v>
      </c>
      <c r="Q49" s="13" t="s">
        <v>11</v>
      </c>
      <c r="R49" s="13" t="s">
        <v>8</v>
      </c>
      <c r="S49" s="48" t="s">
        <v>16</v>
      </c>
      <c r="T49" s="46">
        <v>4500</v>
      </c>
      <c r="U49" s="13">
        <v>20000</v>
      </c>
      <c r="V49" s="174">
        <f t="shared" si="1"/>
        <v>24500</v>
      </c>
      <c r="W49" s="13">
        <v>20500</v>
      </c>
      <c r="X49" s="133">
        <v>24507</v>
      </c>
      <c r="Y49" s="133">
        <v>24508</v>
      </c>
      <c r="Z49" s="133">
        <v>24509</v>
      </c>
      <c r="AA49" s="135">
        <v>24007</v>
      </c>
      <c r="AB49" s="135">
        <v>24008</v>
      </c>
      <c r="AC49" s="135">
        <v>24009</v>
      </c>
      <c r="AD49" s="13">
        <v>26007</v>
      </c>
      <c r="AE49" s="13">
        <v>26008</v>
      </c>
      <c r="AF49" s="13">
        <v>26009</v>
      </c>
    </row>
    <row r="50" spans="2:32" x14ac:dyDescent="0.4">
      <c r="B50" s="102" t="s">
        <v>211</v>
      </c>
      <c r="C50" s="102">
        <v>18</v>
      </c>
      <c r="K50" s="46"/>
      <c r="L50" s="13" t="s">
        <v>27</v>
      </c>
      <c r="M50" s="13" t="s">
        <v>115</v>
      </c>
      <c r="N50" t="s">
        <v>114</v>
      </c>
      <c r="O50" s="47" t="str">
        <f t="shared" si="0"/>
        <v>女中学2･3年投(砲丸･円盤･ｼﾞｬﾍﾞﾘｯｸ)</v>
      </c>
      <c r="P50" s="47" t="s">
        <v>258</v>
      </c>
      <c r="Q50" s="13" t="s">
        <v>17</v>
      </c>
      <c r="R50" s="13" t="s">
        <v>18</v>
      </c>
      <c r="S50" s="49" t="s">
        <v>35</v>
      </c>
      <c r="T50" s="46">
        <v>4600</v>
      </c>
      <c r="U50" s="13">
        <v>20000</v>
      </c>
      <c r="V50" s="174">
        <f t="shared" si="1"/>
        <v>24600</v>
      </c>
      <c r="W50" s="13">
        <v>20600</v>
      </c>
      <c r="X50" s="133">
        <v>24610</v>
      </c>
      <c r="Y50" s="133">
        <v>24611</v>
      </c>
      <c r="Z50" s="133">
        <v>24613</v>
      </c>
      <c r="AA50" s="135">
        <v>24010</v>
      </c>
      <c r="AB50" s="135">
        <v>24011</v>
      </c>
      <c r="AC50" s="135">
        <v>24013</v>
      </c>
      <c r="AD50" s="13">
        <v>26010</v>
      </c>
      <c r="AE50" s="13">
        <v>26011</v>
      </c>
      <c r="AF50" s="13">
        <v>26013</v>
      </c>
    </row>
    <row r="51" spans="2:32" x14ac:dyDescent="0.4">
      <c r="B51" s="102" t="s">
        <v>212</v>
      </c>
      <c r="C51" s="102">
        <v>19</v>
      </c>
      <c r="K51" s="46"/>
      <c r="L51" s="13" t="s">
        <v>27</v>
      </c>
      <c r="M51" s="13" t="s">
        <v>125</v>
      </c>
      <c r="N51" t="s">
        <v>26</v>
      </c>
      <c r="O51" s="47" t="str">
        <f t="shared" si="0"/>
        <v>女中学1年Ｇ(100m･走幅跳･ハードル)</v>
      </c>
      <c r="P51" s="47" t="s">
        <v>130</v>
      </c>
      <c r="Q51" s="13" t="s">
        <v>7</v>
      </c>
      <c r="R51" s="13" t="s">
        <v>8</v>
      </c>
      <c r="S51" s="48" t="s">
        <v>37</v>
      </c>
      <c r="T51" s="46">
        <v>5100</v>
      </c>
      <c r="U51" s="13">
        <v>20000</v>
      </c>
      <c r="V51" s="174">
        <f t="shared" si="1"/>
        <v>25100</v>
      </c>
      <c r="W51" s="13">
        <v>20100</v>
      </c>
      <c r="X51" s="133">
        <v>25101</v>
      </c>
      <c r="Y51" s="133">
        <v>25108</v>
      </c>
      <c r="Z51" s="133">
        <v>25106</v>
      </c>
      <c r="AA51" s="135">
        <v>25001</v>
      </c>
      <c r="AB51" s="135">
        <v>25008</v>
      </c>
      <c r="AC51" s="135">
        <v>25006</v>
      </c>
      <c r="AD51" s="13">
        <v>26001</v>
      </c>
      <c r="AE51" s="13">
        <v>26008</v>
      </c>
      <c r="AF51" s="13">
        <v>26006</v>
      </c>
    </row>
    <row r="52" spans="2:32" x14ac:dyDescent="0.4">
      <c r="B52" s="102" t="s">
        <v>213</v>
      </c>
      <c r="C52" s="102">
        <v>20</v>
      </c>
      <c r="K52" s="46"/>
      <c r="L52" s="13" t="s">
        <v>27</v>
      </c>
      <c r="M52" s="13" t="s">
        <v>125</v>
      </c>
      <c r="N52" t="s">
        <v>29</v>
      </c>
      <c r="O52" s="47" t="str">
        <f t="shared" si="0"/>
        <v>女中学1年Ｓ(100m･200m･400m)</v>
      </c>
      <c r="P52" s="47" t="s">
        <v>131</v>
      </c>
      <c r="Q52" s="13" t="s">
        <v>7</v>
      </c>
      <c r="R52" s="13" t="s">
        <v>10</v>
      </c>
      <c r="S52" s="48" t="s">
        <v>13</v>
      </c>
      <c r="T52" s="46">
        <v>5300</v>
      </c>
      <c r="U52" s="13">
        <v>20000</v>
      </c>
      <c r="V52" s="174">
        <f t="shared" si="1"/>
        <v>25300</v>
      </c>
      <c r="W52" s="13">
        <v>20300</v>
      </c>
      <c r="X52" s="133">
        <v>25301</v>
      </c>
      <c r="Y52" s="133">
        <v>25302</v>
      </c>
      <c r="Z52" s="133">
        <v>25303</v>
      </c>
      <c r="AA52" s="135">
        <v>25001</v>
      </c>
      <c r="AB52" s="135">
        <v>25002</v>
      </c>
      <c r="AC52" s="135">
        <v>25003</v>
      </c>
      <c r="AD52" s="13">
        <v>26001</v>
      </c>
      <c r="AE52" s="13">
        <v>26002</v>
      </c>
      <c r="AF52" s="13">
        <v>26003</v>
      </c>
    </row>
    <row r="53" spans="2:32" x14ac:dyDescent="0.4">
      <c r="B53" s="102" t="s">
        <v>214</v>
      </c>
      <c r="C53" s="102">
        <v>21</v>
      </c>
      <c r="K53" s="46"/>
      <c r="L53" s="13" t="s">
        <v>27</v>
      </c>
      <c r="M53" s="13" t="s">
        <v>125</v>
      </c>
      <c r="N53" t="s">
        <v>30</v>
      </c>
      <c r="O53" s="47" t="str">
        <f t="shared" si="0"/>
        <v>女中学1年長(100m･800m･1500m)</v>
      </c>
      <c r="P53" s="47" t="s">
        <v>132</v>
      </c>
      <c r="Q53" s="13" t="s">
        <v>7</v>
      </c>
      <c r="R53" s="13" t="s">
        <v>14</v>
      </c>
      <c r="S53" s="48" t="s">
        <v>15</v>
      </c>
      <c r="T53" s="46">
        <v>5400</v>
      </c>
      <c r="U53" s="13">
        <v>20000</v>
      </c>
      <c r="V53" s="174">
        <f t="shared" si="1"/>
        <v>25400</v>
      </c>
      <c r="W53" s="13">
        <v>20400</v>
      </c>
      <c r="X53" s="133">
        <v>25401</v>
      </c>
      <c r="Y53" s="133">
        <v>25404</v>
      </c>
      <c r="Z53" s="133">
        <v>25405</v>
      </c>
      <c r="AA53" s="135">
        <v>25001</v>
      </c>
      <c r="AB53" s="135">
        <v>25004</v>
      </c>
      <c r="AC53" s="135">
        <v>25005</v>
      </c>
      <c r="AD53" s="13">
        <v>26001</v>
      </c>
      <c r="AE53" s="13">
        <v>26004</v>
      </c>
      <c r="AF53" s="13">
        <v>26005</v>
      </c>
    </row>
    <row r="54" spans="2:32" x14ac:dyDescent="0.4">
      <c r="B54" s="102" t="s">
        <v>215</v>
      </c>
      <c r="C54" s="102">
        <v>22</v>
      </c>
      <c r="K54" s="46"/>
      <c r="L54" s="13" t="s">
        <v>27</v>
      </c>
      <c r="M54" s="13" t="s">
        <v>125</v>
      </c>
      <c r="N54" t="s">
        <v>31</v>
      </c>
      <c r="O54" s="47" t="str">
        <f t="shared" si="0"/>
        <v>女中学1年跳(走高跳･走幅跳･三段跳)</v>
      </c>
      <c r="P54" s="47" t="s">
        <v>133</v>
      </c>
      <c r="Q54" s="13" t="s">
        <v>11</v>
      </c>
      <c r="R54" s="13" t="s">
        <v>8</v>
      </c>
      <c r="S54" s="48" t="s">
        <v>16</v>
      </c>
      <c r="T54" s="46">
        <v>5500</v>
      </c>
      <c r="U54" s="13">
        <v>20000</v>
      </c>
      <c r="V54" s="174">
        <f t="shared" si="1"/>
        <v>25500</v>
      </c>
      <c r="W54" s="13">
        <v>20500</v>
      </c>
      <c r="X54" s="133">
        <v>25507</v>
      </c>
      <c r="Y54" s="133">
        <v>25508</v>
      </c>
      <c r="Z54" s="133">
        <v>25509</v>
      </c>
      <c r="AA54" s="135">
        <v>25007</v>
      </c>
      <c r="AB54" s="135">
        <v>25008</v>
      </c>
      <c r="AC54" s="135">
        <v>25009</v>
      </c>
      <c r="AD54" s="13">
        <v>26007</v>
      </c>
      <c r="AE54" s="13">
        <v>26008</v>
      </c>
      <c r="AF54" s="13">
        <v>26009</v>
      </c>
    </row>
    <row r="55" spans="2:32" x14ac:dyDescent="0.4">
      <c r="B55" s="102" t="s">
        <v>216</v>
      </c>
      <c r="C55" s="102">
        <v>23</v>
      </c>
      <c r="K55" s="46"/>
      <c r="L55" s="13" t="s">
        <v>27</v>
      </c>
      <c r="M55" s="13" t="s">
        <v>125</v>
      </c>
      <c r="N55" t="s">
        <v>114</v>
      </c>
      <c r="O55" s="47" t="str">
        <f t="shared" si="0"/>
        <v>女中学1年投(砲丸･円盤･ｼﾞｬﾍﾞﾘｯｸ)</v>
      </c>
      <c r="P55" s="47" t="s">
        <v>259</v>
      </c>
      <c r="Q55" s="13" t="s">
        <v>17</v>
      </c>
      <c r="R55" s="13" t="s">
        <v>18</v>
      </c>
      <c r="S55" s="49" t="s">
        <v>35</v>
      </c>
      <c r="T55" s="46">
        <v>5600</v>
      </c>
      <c r="U55" s="13">
        <v>20000</v>
      </c>
      <c r="V55" s="174">
        <f t="shared" si="1"/>
        <v>25600</v>
      </c>
      <c r="W55" s="13">
        <v>20600</v>
      </c>
      <c r="X55" s="133">
        <v>25610</v>
      </c>
      <c r="Y55" s="133">
        <v>25611</v>
      </c>
      <c r="Z55" s="133">
        <v>25613</v>
      </c>
      <c r="AA55" s="135">
        <v>25010</v>
      </c>
      <c r="AB55" s="135">
        <v>25011</v>
      </c>
      <c r="AC55" s="135">
        <v>25013</v>
      </c>
      <c r="AD55" s="13">
        <v>26010</v>
      </c>
      <c r="AE55" s="13">
        <v>26011</v>
      </c>
      <c r="AF55" s="13">
        <v>26013</v>
      </c>
    </row>
    <row r="56" spans="2:32" x14ac:dyDescent="0.4">
      <c r="B56" s="102" t="s">
        <v>217</v>
      </c>
      <c r="C56" s="102">
        <v>24</v>
      </c>
      <c r="K56" s="46"/>
      <c r="L56" s="13" t="s">
        <v>27</v>
      </c>
      <c r="M56" s="13" t="s">
        <v>134</v>
      </c>
      <c r="N56" t="s">
        <v>26</v>
      </c>
      <c r="O56" s="47" t="str">
        <f t="shared" si="0"/>
        <v>女小学5･6年Ｇ(100m･走幅跳･ハードル)</v>
      </c>
      <c r="P56" s="47" t="s">
        <v>136</v>
      </c>
      <c r="Q56" s="13" t="s">
        <v>7</v>
      </c>
      <c r="R56" s="13" t="s">
        <v>8</v>
      </c>
      <c r="S56" s="48" t="s">
        <v>33</v>
      </c>
      <c r="T56" s="46">
        <v>7100</v>
      </c>
      <c r="U56" s="13">
        <v>20000</v>
      </c>
      <c r="V56" s="174">
        <f t="shared" si="1"/>
        <v>27100</v>
      </c>
      <c r="W56" s="13">
        <v>29100</v>
      </c>
      <c r="X56" s="133">
        <v>27101</v>
      </c>
      <c r="Y56" s="133">
        <v>27108</v>
      </c>
      <c r="Z56" s="133">
        <v>27106</v>
      </c>
      <c r="AA56" s="135">
        <v>27001</v>
      </c>
      <c r="AB56" s="135">
        <v>27008</v>
      </c>
      <c r="AC56" s="135">
        <v>27006</v>
      </c>
      <c r="AD56" s="13">
        <v>29001</v>
      </c>
      <c r="AE56" s="13">
        <v>29008</v>
      </c>
      <c r="AF56" s="13">
        <v>29006</v>
      </c>
    </row>
    <row r="57" spans="2:32" x14ac:dyDescent="0.4">
      <c r="B57" s="102" t="s">
        <v>218</v>
      </c>
      <c r="C57" s="102">
        <v>25</v>
      </c>
      <c r="K57" s="46"/>
      <c r="L57" s="13" t="s">
        <v>27</v>
      </c>
      <c r="M57" s="13" t="s">
        <v>137</v>
      </c>
      <c r="N57" t="s">
        <v>284</v>
      </c>
      <c r="O57" s="47" t="str">
        <f t="shared" ref="O57" si="2">L57&amp;M57&amp;N57</f>
        <v>女小学4年以下ﾊﾞｲｱｽﾛﾝ(100m･走幅跳)</v>
      </c>
      <c r="P57" s="47" t="s">
        <v>285</v>
      </c>
      <c r="Q57" s="13" t="s">
        <v>7</v>
      </c>
      <c r="R57" s="13" t="s">
        <v>8</v>
      </c>
      <c r="S57" s="51" t="s">
        <v>283</v>
      </c>
      <c r="T57" s="46">
        <v>8100</v>
      </c>
      <c r="U57" s="13">
        <v>20000</v>
      </c>
      <c r="V57" s="174">
        <f t="shared" si="1"/>
        <v>28100</v>
      </c>
      <c r="W57" s="13">
        <v>29100</v>
      </c>
      <c r="X57" s="133">
        <v>28101</v>
      </c>
      <c r="Y57" s="133">
        <v>28108</v>
      </c>
      <c r="AA57" s="135">
        <v>28001</v>
      </c>
      <c r="AB57" s="135">
        <v>28008</v>
      </c>
      <c r="AD57" s="13">
        <v>29001</v>
      </c>
      <c r="AE57" s="13">
        <v>29008</v>
      </c>
    </row>
    <row r="58" spans="2:32" x14ac:dyDescent="0.4">
      <c r="B58" s="102" t="s">
        <v>219</v>
      </c>
      <c r="C58" s="102">
        <v>26</v>
      </c>
      <c r="K58" s="52"/>
      <c r="S58" s="51"/>
      <c r="T58" s="46"/>
    </row>
    <row r="59" spans="2:32" x14ac:dyDescent="0.4">
      <c r="B59" s="102" t="s">
        <v>220</v>
      </c>
      <c r="C59" s="102">
        <v>27</v>
      </c>
      <c r="K59" s="52"/>
      <c r="S59" s="51"/>
      <c r="T59" s="46"/>
    </row>
    <row r="60" spans="2:32" x14ac:dyDescent="0.4">
      <c r="B60" s="102" t="s">
        <v>221</v>
      </c>
      <c r="C60" s="102">
        <v>28</v>
      </c>
      <c r="K60" s="52"/>
      <c r="S60" s="51"/>
      <c r="T60" s="46"/>
    </row>
    <row r="61" spans="2:32" x14ac:dyDescent="0.4">
      <c r="B61" s="102" t="s">
        <v>222</v>
      </c>
      <c r="C61" s="102">
        <v>29</v>
      </c>
      <c r="K61" s="52"/>
      <c r="S61" s="51"/>
      <c r="T61" s="46"/>
    </row>
    <row r="62" spans="2:32" x14ac:dyDescent="0.4">
      <c r="B62" s="102" t="s">
        <v>223</v>
      </c>
      <c r="C62" s="102">
        <v>30</v>
      </c>
      <c r="K62" s="52"/>
      <c r="S62" s="51"/>
      <c r="T62" s="46"/>
    </row>
    <row r="63" spans="2:32" x14ac:dyDescent="0.4">
      <c r="B63" s="102" t="s">
        <v>224</v>
      </c>
      <c r="C63" s="102">
        <v>31</v>
      </c>
      <c r="K63" s="52"/>
      <c r="S63" s="51"/>
      <c r="T63" s="46"/>
    </row>
    <row r="64" spans="2:32" x14ac:dyDescent="0.4">
      <c r="B64" s="102" t="s">
        <v>225</v>
      </c>
      <c r="C64" s="102">
        <v>32</v>
      </c>
      <c r="K64" s="52"/>
      <c r="S64" s="51"/>
      <c r="T64" s="46"/>
    </row>
    <row r="65" spans="2:20" x14ac:dyDescent="0.4">
      <c r="B65" s="102" t="s">
        <v>226</v>
      </c>
      <c r="C65" s="102">
        <v>33</v>
      </c>
      <c r="K65" s="52"/>
      <c r="S65" s="51"/>
      <c r="T65" s="46"/>
    </row>
    <row r="66" spans="2:20" x14ac:dyDescent="0.4">
      <c r="B66" s="102" t="s">
        <v>227</v>
      </c>
      <c r="C66" s="102">
        <v>34</v>
      </c>
      <c r="K66" s="52"/>
      <c r="S66" s="51"/>
      <c r="T66" s="46"/>
    </row>
    <row r="67" spans="2:20" x14ac:dyDescent="0.4">
      <c r="B67" s="102" t="s">
        <v>228</v>
      </c>
      <c r="C67" s="102">
        <v>35</v>
      </c>
      <c r="K67" s="52"/>
      <c r="S67" s="51"/>
      <c r="T67" s="46"/>
    </row>
    <row r="68" spans="2:20" x14ac:dyDescent="0.4">
      <c r="B68" s="102" t="s">
        <v>229</v>
      </c>
      <c r="C68" s="102">
        <v>36</v>
      </c>
      <c r="K68" s="52"/>
      <c r="S68" s="51"/>
      <c r="T68" s="46"/>
    </row>
    <row r="69" spans="2:20" x14ac:dyDescent="0.4">
      <c r="B69" s="102" t="s">
        <v>230</v>
      </c>
      <c r="C69" s="102">
        <v>37</v>
      </c>
      <c r="K69" s="52"/>
      <c r="S69" s="51"/>
      <c r="T69" s="46"/>
    </row>
    <row r="70" spans="2:20" x14ac:dyDescent="0.4">
      <c r="B70" s="102" t="s">
        <v>231</v>
      </c>
      <c r="C70" s="102">
        <v>38</v>
      </c>
      <c r="K70" s="52"/>
      <c r="S70" s="51"/>
      <c r="T70" s="46"/>
    </row>
    <row r="71" spans="2:20" x14ac:dyDescent="0.4">
      <c r="B71" s="102" t="s">
        <v>232</v>
      </c>
      <c r="C71" s="102">
        <v>39</v>
      </c>
      <c r="K71" s="52"/>
      <c r="S71" s="51"/>
      <c r="T71" s="46"/>
    </row>
    <row r="72" spans="2:20" x14ac:dyDescent="0.4">
      <c r="B72" s="102" t="s">
        <v>233</v>
      </c>
      <c r="C72" s="102">
        <v>40</v>
      </c>
      <c r="K72" s="52"/>
      <c r="S72" s="51"/>
      <c r="T72" s="46"/>
    </row>
    <row r="73" spans="2:20" x14ac:dyDescent="0.4">
      <c r="B73" s="102" t="s">
        <v>234</v>
      </c>
      <c r="C73" s="102">
        <v>41</v>
      </c>
      <c r="K73" s="52"/>
      <c r="S73" s="51"/>
      <c r="T73" s="46"/>
    </row>
    <row r="74" spans="2:20" x14ac:dyDescent="0.4">
      <c r="B74" s="102" t="s">
        <v>235</v>
      </c>
      <c r="C74" s="102">
        <v>42</v>
      </c>
      <c r="K74" s="52"/>
      <c r="S74" s="51"/>
      <c r="T74" s="46"/>
    </row>
    <row r="75" spans="2:20" x14ac:dyDescent="0.4">
      <c r="B75" s="102" t="s">
        <v>236</v>
      </c>
      <c r="C75" s="102">
        <v>43</v>
      </c>
      <c r="K75" s="52"/>
      <c r="S75" s="51"/>
      <c r="T75" s="46"/>
    </row>
    <row r="76" spans="2:20" x14ac:dyDescent="0.4">
      <c r="B76" s="102" t="s">
        <v>237</v>
      </c>
      <c r="C76" s="102">
        <v>44</v>
      </c>
      <c r="K76" s="52"/>
      <c r="S76" s="51"/>
      <c r="T76" s="46"/>
    </row>
    <row r="77" spans="2:20" x14ac:dyDescent="0.4">
      <c r="B77" s="102" t="s">
        <v>238</v>
      </c>
      <c r="C77" s="102">
        <v>45</v>
      </c>
      <c r="K77" s="52"/>
      <c r="S77" s="51"/>
      <c r="T77" s="46"/>
    </row>
    <row r="78" spans="2:20" x14ac:dyDescent="0.4">
      <c r="B78" s="102" t="s">
        <v>239</v>
      </c>
      <c r="C78" s="102">
        <v>46</v>
      </c>
      <c r="K78" s="52"/>
      <c r="S78" s="51"/>
      <c r="T78" s="46"/>
    </row>
    <row r="79" spans="2:20" x14ac:dyDescent="0.4">
      <c r="B79" s="102" t="s">
        <v>240</v>
      </c>
      <c r="C79" s="102">
        <v>47</v>
      </c>
      <c r="K79" s="52"/>
      <c r="S79" s="51"/>
      <c r="T79" s="46"/>
    </row>
    <row r="80" spans="2:20" x14ac:dyDescent="0.4">
      <c r="B80" s="102" t="s">
        <v>241</v>
      </c>
      <c r="C80" s="102">
        <v>48</v>
      </c>
      <c r="K80" s="52"/>
      <c r="S80" s="51"/>
      <c r="T80" s="46"/>
    </row>
    <row r="81" spans="11:20" x14ac:dyDescent="0.4">
      <c r="K81" s="52"/>
      <c r="S81" s="51"/>
      <c r="T81" s="46"/>
    </row>
    <row r="82" spans="11:20" x14ac:dyDescent="0.4">
      <c r="K82" s="52"/>
      <c r="S82" s="51"/>
      <c r="T82" s="46"/>
    </row>
    <row r="83" spans="11:20" x14ac:dyDescent="0.4">
      <c r="K83" s="52"/>
      <c r="S83" s="51"/>
      <c r="T83" s="46"/>
    </row>
    <row r="84" spans="11:20" x14ac:dyDescent="0.4">
      <c r="K84" s="52"/>
      <c r="S84" s="51"/>
      <c r="T84" s="46"/>
    </row>
    <row r="85" spans="11:20" x14ac:dyDescent="0.4">
      <c r="K85" s="52"/>
      <c r="S85" s="51"/>
      <c r="T85" s="46"/>
    </row>
    <row r="86" spans="11:20" x14ac:dyDescent="0.4">
      <c r="K86" s="52"/>
      <c r="S86" s="51"/>
      <c r="T86" s="46"/>
    </row>
    <row r="87" spans="11:20" x14ac:dyDescent="0.4">
      <c r="K87" s="52"/>
      <c r="S87" s="51"/>
      <c r="T87" s="46"/>
    </row>
    <row r="88" spans="11:20" x14ac:dyDescent="0.4">
      <c r="K88" s="52"/>
      <c r="S88" s="51"/>
      <c r="T88" s="46"/>
    </row>
    <row r="89" spans="11:20" x14ac:dyDescent="0.4">
      <c r="K89" s="52"/>
      <c r="S89" s="51"/>
      <c r="T89" s="46"/>
    </row>
    <row r="90" spans="11:20" x14ac:dyDescent="0.4">
      <c r="K90" s="52"/>
      <c r="S90" s="51"/>
      <c r="T90" s="46"/>
    </row>
    <row r="91" spans="11:20" x14ac:dyDescent="0.4">
      <c r="K91" s="52"/>
      <c r="S91" s="51"/>
      <c r="T91" s="46"/>
    </row>
    <row r="92" spans="11:20" x14ac:dyDescent="0.4">
      <c r="K92" s="52"/>
      <c r="S92" s="51"/>
      <c r="T92" s="46"/>
    </row>
    <row r="93" spans="11:20" x14ac:dyDescent="0.4">
      <c r="K93" s="52"/>
      <c r="S93" s="51"/>
      <c r="T93" s="46"/>
    </row>
    <row r="94" spans="11:20" x14ac:dyDescent="0.4">
      <c r="K94" s="52"/>
      <c r="S94" s="51"/>
      <c r="T94" s="46"/>
    </row>
    <row r="95" spans="11:20" x14ac:dyDescent="0.4">
      <c r="K95" s="52"/>
      <c r="S95" s="51"/>
      <c r="T95" s="46"/>
    </row>
    <row r="96" spans="11:20" x14ac:dyDescent="0.4">
      <c r="K96" s="52"/>
      <c r="S96" s="51"/>
      <c r="T96" s="46"/>
    </row>
    <row r="97" spans="11:20" x14ac:dyDescent="0.4">
      <c r="K97" s="52"/>
      <c r="S97" s="51"/>
      <c r="T97" s="46"/>
    </row>
    <row r="98" spans="11:20" x14ac:dyDescent="0.4">
      <c r="K98" s="52"/>
      <c r="S98" s="51"/>
      <c r="T98" s="46"/>
    </row>
    <row r="99" spans="11:20" ht="19.5" thickBot="1" x14ac:dyDescent="0.45">
      <c r="K99" s="22"/>
      <c r="L99" s="53"/>
      <c r="M99" s="53"/>
      <c r="N99" s="53"/>
      <c r="O99" s="53"/>
      <c r="P99" s="53"/>
      <c r="Q99" s="53"/>
      <c r="R99" s="53"/>
      <c r="S99" s="54"/>
      <c r="T99" s="128"/>
    </row>
  </sheetData>
  <sheetProtection password="C6EF" sheet="1" objects="1" scenarios="1"/>
  <sortState ref="B11:C16">
    <sortCondition ref="B11"/>
  </sortState>
  <mergeCells count="2">
    <mergeCell ref="B10:C10"/>
    <mergeCell ref="E10:F10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13"/>
  <sheetViews>
    <sheetView zoomScale="70" zoomScaleNormal="70" workbookViewId="0">
      <pane ySplit="1" topLeftCell="A2" activePane="bottomLeft" state="frozen"/>
      <selection pane="bottomLeft" activeCell="U14" sqref="U14"/>
    </sheetView>
  </sheetViews>
  <sheetFormatPr defaultRowHeight="18.75" x14ac:dyDescent="0.4"/>
  <cols>
    <col min="16" max="16" width="13.875" bestFit="1" customWidth="1"/>
  </cols>
  <sheetData>
    <row r="1" spans="1:36" x14ac:dyDescent="0.4">
      <c r="A1" t="s">
        <v>142</v>
      </c>
      <c r="B1" t="s">
        <v>143</v>
      </c>
      <c r="C1" t="s">
        <v>144</v>
      </c>
      <c r="D1" t="s">
        <v>145</v>
      </c>
      <c r="E1" t="s">
        <v>146</v>
      </c>
      <c r="F1" t="s">
        <v>147</v>
      </c>
      <c r="G1" t="s">
        <v>148</v>
      </c>
      <c r="H1" t="s">
        <v>149</v>
      </c>
      <c r="I1" t="s">
        <v>150</v>
      </c>
      <c r="J1" t="s">
        <v>151</v>
      </c>
      <c r="K1" t="s">
        <v>152</v>
      </c>
      <c r="L1" t="s">
        <v>39</v>
      </c>
      <c r="M1" t="s">
        <v>153</v>
      </c>
      <c r="N1" t="s">
        <v>154</v>
      </c>
      <c r="O1" t="s">
        <v>155</v>
      </c>
      <c r="P1" t="s">
        <v>156</v>
      </c>
      <c r="Q1" t="s">
        <v>157</v>
      </c>
      <c r="R1" t="s">
        <v>158</v>
      </c>
      <c r="S1" t="s">
        <v>159</v>
      </c>
      <c r="T1" t="s">
        <v>160</v>
      </c>
      <c r="U1" t="s">
        <v>161</v>
      </c>
      <c r="V1" t="s">
        <v>162</v>
      </c>
      <c r="W1" t="s">
        <v>163</v>
      </c>
      <c r="X1" t="s">
        <v>164</v>
      </c>
      <c r="Y1" t="s">
        <v>165</v>
      </c>
      <c r="Z1" t="s">
        <v>166</v>
      </c>
      <c r="AA1" t="s">
        <v>167</v>
      </c>
      <c r="AB1" t="s">
        <v>168</v>
      </c>
      <c r="AC1" t="s">
        <v>169</v>
      </c>
      <c r="AD1" t="s">
        <v>170</v>
      </c>
      <c r="AE1" t="s">
        <v>171</v>
      </c>
      <c r="AF1" t="s">
        <v>172</v>
      </c>
      <c r="AG1" t="s">
        <v>173</v>
      </c>
      <c r="AH1" t="s">
        <v>174</v>
      </c>
      <c r="AI1" t="s">
        <v>175</v>
      </c>
      <c r="AJ1" t="s">
        <v>176</v>
      </c>
    </row>
    <row r="14" spans="1:36" x14ac:dyDescent="0.4">
      <c r="A14" s="87"/>
      <c r="B14" s="87"/>
      <c r="E14">
        <f>入力シート!B14</f>
        <v>0</v>
      </c>
      <c r="F14" t="str">
        <f>入力シート!C14&amp;"　"&amp;入力シート!D14</f>
        <v>　</v>
      </c>
      <c r="G14" t="str">
        <f>入力シート!E14&amp;" "&amp;入力シート!F14</f>
        <v xml:space="preserve"> </v>
      </c>
      <c r="H14" t="str">
        <f t="shared" ref="H14:H41" si="0">F14</f>
        <v>　</v>
      </c>
      <c r="J14">
        <f>入力シート!O14</f>
        <v>0</v>
      </c>
      <c r="K14">
        <f>IF(入力シート!I14="男",1,IF(入力シート!I14="女",2,0))</f>
        <v>0</v>
      </c>
      <c r="L14">
        <f>入力シート!J14</f>
        <v>0</v>
      </c>
      <c r="M14">
        <f>入力シート!K14</f>
        <v>0</v>
      </c>
      <c r="N14">
        <f>入力シート!L14</f>
        <v>0</v>
      </c>
      <c r="O14">
        <f>入力シート!N14</f>
        <v>0</v>
      </c>
      <c r="P14">
        <f>入力シート!M14</f>
        <v>0</v>
      </c>
      <c r="Q14" t="str">
        <f>入力シート!AK14</f>
        <v/>
      </c>
      <c r="S14" t="str">
        <f t="shared" ref="S14:S41" si="1">IF(Q14="","",0)</f>
        <v/>
      </c>
      <c r="T14" t="str">
        <f t="shared" ref="T14:T41" si="2">IF(Q14="","",2)</f>
        <v/>
      </c>
      <c r="U14" t="str">
        <f>入力シート!AL14</f>
        <v/>
      </c>
      <c r="V14">
        <f>入力シート!R14</f>
        <v>0</v>
      </c>
      <c r="W14" t="str">
        <f t="shared" ref="W14:W41" si="3">IF(U14="","",0)</f>
        <v/>
      </c>
      <c r="X14" t="str">
        <f t="shared" ref="X14:X41" si="4">IF(U14="","",2)</f>
        <v/>
      </c>
      <c r="Y14" t="str">
        <f>入力シート!AM14</f>
        <v/>
      </c>
      <c r="Z14">
        <f>入力シート!T14</f>
        <v>0</v>
      </c>
      <c r="AA14" t="str">
        <f t="shared" ref="AA14:AA41" si="5">IF(Y14="","",0)</f>
        <v/>
      </c>
      <c r="AB14" t="str">
        <f t="shared" ref="AB14:AB41" si="6">IF(Y14="","",2)</f>
        <v/>
      </c>
      <c r="AC14" t="str">
        <f>入力シート!AN14</f>
        <v/>
      </c>
      <c r="AD14">
        <f>入力シート!V14</f>
        <v>0</v>
      </c>
      <c r="AE14" t="str">
        <f t="shared" ref="AE14:AE41" si="7">IF(AC14="","",0)</f>
        <v/>
      </c>
      <c r="AF14" t="str">
        <f t="shared" ref="AF14:AF41" si="8">IF(AC14="","",2)</f>
        <v/>
      </c>
    </row>
    <row r="15" spans="1:36" x14ac:dyDescent="0.4">
      <c r="A15" s="87"/>
      <c r="B15" s="87"/>
      <c r="E15">
        <f>入力シート!B15</f>
        <v>0</v>
      </c>
      <c r="F15" t="str">
        <f>入力シート!C15&amp;"　"&amp;入力シート!D15</f>
        <v>　</v>
      </c>
      <c r="G15" t="str">
        <f>入力シート!E15&amp;" "&amp;入力シート!F15</f>
        <v xml:space="preserve"> </v>
      </c>
      <c r="H15" t="str">
        <f t="shared" si="0"/>
        <v>　</v>
      </c>
      <c r="J15">
        <f>入力シート!O15</f>
        <v>0</v>
      </c>
      <c r="K15">
        <f>IF(入力シート!I15="男",1,IF(入力シート!I15="女",2,0))</f>
        <v>0</v>
      </c>
      <c r="L15">
        <f>入力シート!J15</f>
        <v>0</v>
      </c>
      <c r="M15">
        <f>入力シート!K15</f>
        <v>0</v>
      </c>
      <c r="N15">
        <f>入力シート!L15</f>
        <v>0</v>
      </c>
      <c r="O15">
        <f>入力シート!N15</f>
        <v>0</v>
      </c>
      <c r="P15">
        <f>入力シート!M15</f>
        <v>0</v>
      </c>
      <c r="Q15" t="str">
        <f>入力シート!AK15</f>
        <v/>
      </c>
      <c r="S15" t="str">
        <f t="shared" si="1"/>
        <v/>
      </c>
      <c r="T15" t="str">
        <f t="shared" si="2"/>
        <v/>
      </c>
      <c r="U15" t="str">
        <f>入力シート!AL15</f>
        <v/>
      </c>
      <c r="V15">
        <f>入力シート!R15</f>
        <v>0</v>
      </c>
      <c r="W15" t="str">
        <f t="shared" si="3"/>
        <v/>
      </c>
      <c r="X15" t="str">
        <f t="shared" si="4"/>
        <v/>
      </c>
      <c r="Y15" t="str">
        <f>入力シート!AM15</f>
        <v/>
      </c>
      <c r="Z15">
        <f>入力シート!T15</f>
        <v>0</v>
      </c>
      <c r="AA15" t="str">
        <f t="shared" si="5"/>
        <v/>
      </c>
      <c r="AB15" t="str">
        <f t="shared" si="6"/>
        <v/>
      </c>
      <c r="AC15" t="str">
        <f>入力シート!AN15</f>
        <v/>
      </c>
      <c r="AD15">
        <f>入力シート!V15</f>
        <v>0</v>
      </c>
      <c r="AE15" t="str">
        <f t="shared" si="7"/>
        <v/>
      </c>
      <c r="AF15" t="str">
        <f t="shared" si="8"/>
        <v/>
      </c>
    </row>
    <row r="16" spans="1:36" x14ac:dyDescent="0.4">
      <c r="A16" s="87"/>
      <c r="B16" s="87"/>
      <c r="E16">
        <f>入力シート!B16</f>
        <v>0</v>
      </c>
      <c r="F16" t="str">
        <f>入力シート!C16&amp;"　"&amp;入力シート!D16</f>
        <v>　</v>
      </c>
      <c r="G16" t="str">
        <f>入力シート!E16&amp;" "&amp;入力シート!F16</f>
        <v xml:space="preserve"> </v>
      </c>
      <c r="H16" t="str">
        <f t="shared" si="0"/>
        <v>　</v>
      </c>
      <c r="J16">
        <f>入力シート!O16</f>
        <v>0</v>
      </c>
      <c r="K16">
        <f>IF(入力シート!I16="男",1,IF(入力シート!I16="女",2,0))</f>
        <v>0</v>
      </c>
      <c r="L16">
        <f>入力シート!J16</f>
        <v>0</v>
      </c>
      <c r="M16">
        <f>入力シート!K16</f>
        <v>0</v>
      </c>
      <c r="N16">
        <f>入力シート!L16</f>
        <v>0</v>
      </c>
      <c r="O16">
        <f>入力シート!N16</f>
        <v>0</v>
      </c>
      <c r="P16">
        <f>入力シート!M16</f>
        <v>0</v>
      </c>
      <c r="Q16" t="str">
        <f>入力シート!AK16</f>
        <v/>
      </c>
      <c r="S16" t="str">
        <f t="shared" si="1"/>
        <v/>
      </c>
      <c r="T16" t="str">
        <f t="shared" si="2"/>
        <v/>
      </c>
      <c r="U16" t="str">
        <f>入力シート!AL16</f>
        <v/>
      </c>
      <c r="V16">
        <f>入力シート!R16</f>
        <v>0</v>
      </c>
      <c r="W16" t="str">
        <f t="shared" si="3"/>
        <v/>
      </c>
      <c r="X16" t="str">
        <f t="shared" si="4"/>
        <v/>
      </c>
      <c r="Y16" t="str">
        <f>入力シート!AM16</f>
        <v/>
      </c>
      <c r="Z16">
        <f>入力シート!T16</f>
        <v>0</v>
      </c>
      <c r="AA16" t="str">
        <f t="shared" si="5"/>
        <v/>
      </c>
      <c r="AB16" t="str">
        <f t="shared" si="6"/>
        <v/>
      </c>
      <c r="AC16" t="str">
        <f>入力シート!AN16</f>
        <v/>
      </c>
      <c r="AD16">
        <f>入力シート!V16</f>
        <v>0</v>
      </c>
      <c r="AE16" t="str">
        <f t="shared" si="7"/>
        <v/>
      </c>
      <c r="AF16" t="str">
        <f t="shared" si="8"/>
        <v/>
      </c>
    </row>
    <row r="17" spans="1:32" x14ac:dyDescent="0.4">
      <c r="A17" s="87"/>
      <c r="B17" s="87"/>
      <c r="E17">
        <f>入力シート!B17</f>
        <v>0</v>
      </c>
      <c r="F17" t="str">
        <f>入力シート!C17&amp;"　"&amp;入力シート!D17</f>
        <v>　</v>
      </c>
      <c r="G17" t="str">
        <f>入力シート!E17&amp;" "&amp;入力シート!F17</f>
        <v xml:space="preserve"> </v>
      </c>
      <c r="H17" t="str">
        <f t="shared" si="0"/>
        <v>　</v>
      </c>
      <c r="J17">
        <f>入力シート!O17</f>
        <v>0</v>
      </c>
      <c r="K17">
        <f>IF(入力シート!I17="男",1,IF(入力シート!I17="女",2,0))</f>
        <v>0</v>
      </c>
      <c r="L17">
        <f>入力シート!J17</f>
        <v>0</v>
      </c>
      <c r="M17">
        <f>入力シート!K17</f>
        <v>0</v>
      </c>
      <c r="N17">
        <f>入力シート!L17</f>
        <v>0</v>
      </c>
      <c r="O17">
        <f>入力シート!N17</f>
        <v>0</v>
      </c>
      <c r="P17">
        <f>入力シート!M17</f>
        <v>0</v>
      </c>
      <c r="Q17" t="str">
        <f>入力シート!AK17</f>
        <v/>
      </c>
      <c r="S17" t="str">
        <f t="shared" si="1"/>
        <v/>
      </c>
      <c r="T17" t="str">
        <f t="shared" si="2"/>
        <v/>
      </c>
      <c r="U17" t="str">
        <f>入力シート!AL17</f>
        <v/>
      </c>
      <c r="V17">
        <f>入力シート!R17</f>
        <v>0</v>
      </c>
      <c r="W17" t="str">
        <f t="shared" si="3"/>
        <v/>
      </c>
      <c r="X17" t="str">
        <f t="shared" si="4"/>
        <v/>
      </c>
      <c r="Y17" t="str">
        <f>入力シート!AM17</f>
        <v/>
      </c>
      <c r="Z17">
        <f>入力シート!T17</f>
        <v>0</v>
      </c>
      <c r="AA17" t="str">
        <f t="shared" si="5"/>
        <v/>
      </c>
      <c r="AB17" t="str">
        <f t="shared" si="6"/>
        <v/>
      </c>
      <c r="AC17" t="str">
        <f>入力シート!AN17</f>
        <v/>
      </c>
      <c r="AD17">
        <f>入力シート!V17</f>
        <v>0</v>
      </c>
      <c r="AE17" t="str">
        <f t="shared" si="7"/>
        <v/>
      </c>
      <c r="AF17" t="str">
        <f t="shared" si="8"/>
        <v/>
      </c>
    </row>
    <row r="18" spans="1:32" x14ac:dyDescent="0.4">
      <c r="A18" s="87"/>
      <c r="B18" s="87"/>
      <c r="E18">
        <f>入力シート!B18</f>
        <v>0</v>
      </c>
      <c r="F18" t="str">
        <f>入力シート!C18&amp;"　"&amp;入力シート!D18</f>
        <v>　</v>
      </c>
      <c r="G18" t="str">
        <f>入力シート!E18&amp;" "&amp;入力シート!F18</f>
        <v xml:space="preserve"> </v>
      </c>
      <c r="H18" t="str">
        <f t="shared" si="0"/>
        <v>　</v>
      </c>
      <c r="J18">
        <f>入力シート!O18</f>
        <v>0</v>
      </c>
      <c r="K18">
        <f>IF(入力シート!I18="男",1,IF(入力シート!I18="女",2,0))</f>
        <v>0</v>
      </c>
      <c r="L18">
        <f>入力シート!J18</f>
        <v>0</v>
      </c>
      <c r="M18">
        <f>入力シート!K18</f>
        <v>0</v>
      </c>
      <c r="N18">
        <f>入力シート!L18</f>
        <v>0</v>
      </c>
      <c r="O18">
        <f>入力シート!N18</f>
        <v>0</v>
      </c>
      <c r="P18">
        <f>入力シート!M18</f>
        <v>0</v>
      </c>
      <c r="Q18" t="str">
        <f>入力シート!AK18</f>
        <v/>
      </c>
      <c r="S18" t="str">
        <f t="shared" si="1"/>
        <v/>
      </c>
      <c r="T18" t="str">
        <f t="shared" si="2"/>
        <v/>
      </c>
      <c r="U18" t="str">
        <f>入力シート!AL18</f>
        <v/>
      </c>
      <c r="V18">
        <f>入力シート!R18</f>
        <v>0</v>
      </c>
      <c r="W18" t="str">
        <f t="shared" si="3"/>
        <v/>
      </c>
      <c r="X18" t="str">
        <f t="shared" si="4"/>
        <v/>
      </c>
      <c r="Y18" t="str">
        <f>入力シート!AM18</f>
        <v/>
      </c>
      <c r="Z18">
        <f>入力シート!T18</f>
        <v>0</v>
      </c>
      <c r="AA18" t="str">
        <f t="shared" si="5"/>
        <v/>
      </c>
      <c r="AB18" t="str">
        <f t="shared" si="6"/>
        <v/>
      </c>
      <c r="AC18" t="str">
        <f>入力シート!AN18</f>
        <v/>
      </c>
      <c r="AD18">
        <f>入力シート!V18</f>
        <v>0</v>
      </c>
      <c r="AE18" t="str">
        <f t="shared" si="7"/>
        <v/>
      </c>
      <c r="AF18" t="str">
        <f t="shared" si="8"/>
        <v/>
      </c>
    </row>
    <row r="19" spans="1:32" x14ac:dyDescent="0.4">
      <c r="A19" s="87"/>
      <c r="B19" s="87"/>
      <c r="E19">
        <f>入力シート!B19</f>
        <v>0</v>
      </c>
      <c r="F19" t="str">
        <f>入力シート!C19&amp;"　"&amp;入力シート!D19</f>
        <v>　</v>
      </c>
      <c r="G19" t="str">
        <f>入力シート!E19&amp;" "&amp;入力シート!F19</f>
        <v xml:space="preserve"> </v>
      </c>
      <c r="H19" t="str">
        <f t="shared" si="0"/>
        <v>　</v>
      </c>
      <c r="J19">
        <f>入力シート!O19</f>
        <v>0</v>
      </c>
      <c r="K19">
        <f>IF(入力シート!I19="男",1,IF(入力シート!I19="女",2,0))</f>
        <v>0</v>
      </c>
      <c r="L19">
        <f>入力シート!J19</f>
        <v>0</v>
      </c>
      <c r="M19">
        <f>入力シート!K19</f>
        <v>0</v>
      </c>
      <c r="N19">
        <f>入力シート!L19</f>
        <v>0</v>
      </c>
      <c r="O19">
        <f>入力シート!N19</f>
        <v>0</v>
      </c>
      <c r="P19">
        <f>入力シート!M19</f>
        <v>0</v>
      </c>
      <c r="Q19" t="str">
        <f>入力シート!AK19</f>
        <v/>
      </c>
      <c r="S19" t="str">
        <f t="shared" si="1"/>
        <v/>
      </c>
      <c r="T19" t="str">
        <f t="shared" si="2"/>
        <v/>
      </c>
      <c r="U19" t="str">
        <f>入力シート!AL19</f>
        <v/>
      </c>
      <c r="V19">
        <f>入力シート!R19</f>
        <v>0</v>
      </c>
      <c r="W19" t="str">
        <f t="shared" si="3"/>
        <v/>
      </c>
      <c r="X19" t="str">
        <f t="shared" si="4"/>
        <v/>
      </c>
      <c r="Y19" t="str">
        <f>入力シート!AM19</f>
        <v/>
      </c>
      <c r="Z19">
        <f>入力シート!T19</f>
        <v>0</v>
      </c>
      <c r="AA19" t="str">
        <f t="shared" si="5"/>
        <v/>
      </c>
      <c r="AB19" t="str">
        <f t="shared" si="6"/>
        <v/>
      </c>
      <c r="AC19" t="str">
        <f>入力シート!AN19</f>
        <v/>
      </c>
      <c r="AD19">
        <f>入力シート!V19</f>
        <v>0</v>
      </c>
      <c r="AE19" t="str">
        <f t="shared" si="7"/>
        <v/>
      </c>
      <c r="AF19" t="str">
        <f t="shared" si="8"/>
        <v/>
      </c>
    </row>
    <row r="20" spans="1:32" x14ac:dyDescent="0.4">
      <c r="A20" s="87"/>
      <c r="B20" s="87"/>
      <c r="E20">
        <f>入力シート!B20</f>
        <v>0</v>
      </c>
      <c r="F20" t="str">
        <f>入力シート!C20&amp;"　"&amp;入力シート!D20</f>
        <v>　</v>
      </c>
      <c r="G20" t="str">
        <f>入力シート!E20&amp;" "&amp;入力シート!F20</f>
        <v xml:space="preserve"> </v>
      </c>
      <c r="H20" t="str">
        <f t="shared" si="0"/>
        <v>　</v>
      </c>
      <c r="J20">
        <f>入力シート!O20</f>
        <v>0</v>
      </c>
      <c r="K20">
        <f>IF(入力シート!I20="男",1,IF(入力シート!I20="女",2,0))</f>
        <v>0</v>
      </c>
      <c r="L20">
        <f>入力シート!J20</f>
        <v>0</v>
      </c>
      <c r="M20">
        <f>入力シート!K20</f>
        <v>0</v>
      </c>
      <c r="N20">
        <f>入力シート!L20</f>
        <v>0</v>
      </c>
      <c r="O20">
        <f>入力シート!N20</f>
        <v>0</v>
      </c>
      <c r="P20">
        <f>入力シート!M20</f>
        <v>0</v>
      </c>
      <c r="Q20" t="str">
        <f>入力シート!AK20</f>
        <v/>
      </c>
      <c r="S20" t="str">
        <f t="shared" si="1"/>
        <v/>
      </c>
      <c r="T20" t="str">
        <f t="shared" si="2"/>
        <v/>
      </c>
      <c r="U20" t="str">
        <f>入力シート!AL20</f>
        <v/>
      </c>
      <c r="V20">
        <f>入力シート!R20</f>
        <v>0</v>
      </c>
      <c r="W20" t="str">
        <f t="shared" si="3"/>
        <v/>
      </c>
      <c r="X20" t="str">
        <f t="shared" si="4"/>
        <v/>
      </c>
      <c r="Y20" t="str">
        <f>入力シート!AM20</f>
        <v/>
      </c>
      <c r="Z20">
        <f>入力シート!T20</f>
        <v>0</v>
      </c>
      <c r="AA20" t="str">
        <f t="shared" si="5"/>
        <v/>
      </c>
      <c r="AB20" t="str">
        <f t="shared" si="6"/>
        <v/>
      </c>
      <c r="AC20" t="str">
        <f>入力シート!AN20</f>
        <v/>
      </c>
      <c r="AD20">
        <f>入力シート!V20</f>
        <v>0</v>
      </c>
      <c r="AE20" t="str">
        <f t="shared" si="7"/>
        <v/>
      </c>
      <c r="AF20" t="str">
        <f t="shared" si="8"/>
        <v/>
      </c>
    </row>
    <row r="21" spans="1:32" x14ac:dyDescent="0.4">
      <c r="A21" s="87"/>
      <c r="B21" s="87"/>
      <c r="E21">
        <f>入力シート!B21</f>
        <v>0</v>
      </c>
      <c r="F21" t="str">
        <f>入力シート!C21&amp;"　"&amp;入力シート!D21</f>
        <v>　</v>
      </c>
      <c r="G21" t="str">
        <f>入力シート!E21&amp;" "&amp;入力シート!F21</f>
        <v xml:space="preserve"> </v>
      </c>
      <c r="H21" t="str">
        <f t="shared" si="0"/>
        <v>　</v>
      </c>
      <c r="J21">
        <f>入力シート!O21</f>
        <v>0</v>
      </c>
      <c r="K21">
        <f>IF(入力シート!I21="男",1,IF(入力シート!I21="女",2,0))</f>
        <v>0</v>
      </c>
      <c r="L21">
        <f>入力シート!J21</f>
        <v>0</v>
      </c>
      <c r="M21">
        <f>入力シート!K21</f>
        <v>0</v>
      </c>
      <c r="N21">
        <f>入力シート!L21</f>
        <v>0</v>
      </c>
      <c r="O21">
        <f>入力シート!N21</f>
        <v>0</v>
      </c>
      <c r="P21">
        <f>入力シート!M21</f>
        <v>0</v>
      </c>
      <c r="Q21" t="str">
        <f>入力シート!AK21</f>
        <v/>
      </c>
      <c r="S21" t="str">
        <f t="shared" si="1"/>
        <v/>
      </c>
      <c r="T21" t="str">
        <f t="shared" si="2"/>
        <v/>
      </c>
      <c r="U21" t="str">
        <f>入力シート!AL21</f>
        <v/>
      </c>
      <c r="V21">
        <f>入力シート!R21</f>
        <v>0</v>
      </c>
      <c r="W21" t="str">
        <f t="shared" si="3"/>
        <v/>
      </c>
      <c r="X21" t="str">
        <f t="shared" si="4"/>
        <v/>
      </c>
      <c r="Y21" t="str">
        <f>入力シート!AM21</f>
        <v/>
      </c>
      <c r="Z21">
        <f>入力シート!T21</f>
        <v>0</v>
      </c>
      <c r="AA21" t="str">
        <f t="shared" si="5"/>
        <v/>
      </c>
      <c r="AB21" t="str">
        <f t="shared" si="6"/>
        <v/>
      </c>
      <c r="AC21" t="str">
        <f>入力シート!AN21</f>
        <v/>
      </c>
      <c r="AD21">
        <f>入力シート!V21</f>
        <v>0</v>
      </c>
      <c r="AE21" t="str">
        <f t="shared" si="7"/>
        <v/>
      </c>
      <c r="AF21" t="str">
        <f t="shared" si="8"/>
        <v/>
      </c>
    </row>
    <row r="22" spans="1:32" x14ac:dyDescent="0.4">
      <c r="A22" s="87"/>
      <c r="B22" s="87"/>
      <c r="E22">
        <f>入力シート!B22</f>
        <v>0</v>
      </c>
      <c r="F22" t="str">
        <f>入力シート!C22&amp;"　"&amp;入力シート!D22</f>
        <v>　</v>
      </c>
      <c r="G22" t="str">
        <f>入力シート!E22&amp;" "&amp;入力シート!F22</f>
        <v xml:space="preserve"> </v>
      </c>
      <c r="H22" t="str">
        <f t="shared" si="0"/>
        <v>　</v>
      </c>
      <c r="J22">
        <f>入力シート!O22</f>
        <v>0</v>
      </c>
      <c r="K22">
        <f>IF(入力シート!I22="男",1,IF(入力シート!I22="女",2,0))</f>
        <v>0</v>
      </c>
      <c r="L22">
        <f>入力シート!J22</f>
        <v>0</v>
      </c>
      <c r="M22">
        <f>入力シート!K22</f>
        <v>0</v>
      </c>
      <c r="N22">
        <f>入力シート!L22</f>
        <v>0</v>
      </c>
      <c r="O22">
        <f>入力シート!N22</f>
        <v>0</v>
      </c>
      <c r="P22">
        <f>入力シート!M22</f>
        <v>0</v>
      </c>
      <c r="Q22" t="str">
        <f>入力シート!AK22</f>
        <v/>
      </c>
      <c r="S22" t="str">
        <f t="shared" si="1"/>
        <v/>
      </c>
      <c r="T22" t="str">
        <f t="shared" si="2"/>
        <v/>
      </c>
      <c r="U22" t="str">
        <f>入力シート!AL22</f>
        <v/>
      </c>
      <c r="V22">
        <f>入力シート!R22</f>
        <v>0</v>
      </c>
      <c r="W22" t="str">
        <f t="shared" si="3"/>
        <v/>
      </c>
      <c r="X22" t="str">
        <f t="shared" si="4"/>
        <v/>
      </c>
      <c r="Y22" t="str">
        <f>入力シート!AM22</f>
        <v/>
      </c>
      <c r="Z22">
        <f>入力シート!T22</f>
        <v>0</v>
      </c>
      <c r="AA22" t="str">
        <f t="shared" si="5"/>
        <v/>
      </c>
      <c r="AB22" t="str">
        <f t="shared" si="6"/>
        <v/>
      </c>
      <c r="AC22" t="str">
        <f>入力シート!AN22</f>
        <v/>
      </c>
      <c r="AD22">
        <f>入力シート!V22</f>
        <v>0</v>
      </c>
      <c r="AE22" t="str">
        <f t="shared" si="7"/>
        <v/>
      </c>
      <c r="AF22" t="str">
        <f t="shared" si="8"/>
        <v/>
      </c>
    </row>
    <row r="23" spans="1:32" x14ac:dyDescent="0.4">
      <c r="A23" s="87"/>
      <c r="B23" s="87"/>
      <c r="E23">
        <f>入力シート!B23</f>
        <v>0</v>
      </c>
      <c r="F23" t="str">
        <f>入力シート!C23&amp;"　"&amp;入力シート!D23</f>
        <v>　</v>
      </c>
      <c r="G23" t="str">
        <f>入力シート!E23&amp;" "&amp;入力シート!F23</f>
        <v xml:space="preserve"> </v>
      </c>
      <c r="H23" t="str">
        <f t="shared" si="0"/>
        <v>　</v>
      </c>
      <c r="J23">
        <f>入力シート!O23</f>
        <v>0</v>
      </c>
      <c r="K23">
        <f>IF(入力シート!I23="男",1,IF(入力シート!I23="女",2,0))</f>
        <v>0</v>
      </c>
      <c r="L23">
        <f>入力シート!J23</f>
        <v>0</v>
      </c>
      <c r="M23">
        <f>入力シート!K23</f>
        <v>0</v>
      </c>
      <c r="N23">
        <f>入力シート!L23</f>
        <v>0</v>
      </c>
      <c r="O23">
        <f>入力シート!N23</f>
        <v>0</v>
      </c>
      <c r="P23">
        <f>入力シート!M23</f>
        <v>0</v>
      </c>
      <c r="Q23" t="str">
        <f>入力シート!AK23</f>
        <v/>
      </c>
      <c r="S23" t="str">
        <f t="shared" si="1"/>
        <v/>
      </c>
      <c r="T23" t="str">
        <f t="shared" si="2"/>
        <v/>
      </c>
      <c r="U23" t="str">
        <f>入力シート!AL23</f>
        <v/>
      </c>
      <c r="V23">
        <f>入力シート!R23</f>
        <v>0</v>
      </c>
      <c r="W23" t="str">
        <f t="shared" si="3"/>
        <v/>
      </c>
      <c r="X23" t="str">
        <f t="shared" si="4"/>
        <v/>
      </c>
      <c r="Y23" t="str">
        <f>入力シート!AM23</f>
        <v/>
      </c>
      <c r="Z23">
        <f>入力シート!T23</f>
        <v>0</v>
      </c>
      <c r="AA23" t="str">
        <f t="shared" si="5"/>
        <v/>
      </c>
      <c r="AB23" t="str">
        <f t="shared" si="6"/>
        <v/>
      </c>
      <c r="AC23" t="str">
        <f>入力シート!AN23</f>
        <v/>
      </c>
      <c r="AD23">
        <f>入力シート!V23</f>
        <v>0</v>
      </c>
      <c r="AE23" t="str">
        <f t="shared" si="7"/>
        <v/>
      </c>
      <c r="AF23" t="str">
        <f t="shared" si="8"/>
        <v/>
      </c>
    </row>
    <row r="24" spans="1:32" x14ac:dyDescent="0.4">
      <c r="A24" s="87"/>
      <c r="B24" s="87"/>
      <c r="E24">
        <f>入力シート!B24</f>
        <v>0</v>
      </c>
      <c r="F24" t="str">
        <f>入力シート!C24&amp;"　"&amp;入力シート!D24</f>
        <v>　</v>
      </c>
      <c r="G24" t="str">
        <f>入力シート!E24&amp;" "&amp;入力シート!F24</f>
        <v xml:space="preserve"> </v>
      </c>
      <c r="H24" t="str">
        <f t="shared" si="0"/>
        <v>　</v>
      </c>
      <c r="J24">
        <f>入力シート!O24</f>
        <v>0</v>
      </c>
      <c r="K24">
        <f>IF(入力シート!I24="男",1,IF(入力シート!I24="女",2,0))</f>
        <v>0</v>
      </c>
      <c r="L24">
        <f>入力シート!J24</f>
        <v>0</v>
      </c>
      <c r="M24">
        <f>入力シート!K24</f>
        <v>0</v>
      </c>
      <c r="N24">
        <f>入力シート!L24</f>
        <v>0</v>
      </c>
      <c r="O24">
        <f>入力シート!N24</f>
        <v>0</v>
      </c>
      <c r="P24">
        <f>入力シート!M24</f>
        <v>0</v>
      </c>
      <c r="Q24" t="str">
        <f>入力シート!AK24</f>
        <v/>
      </c>
      <c r="S24" t="str">
        <f t="shared" si="1"/>
        <v/>
      </c>
      <c r="T24" t="str">
        <f t="shared" si="2"/>
        <v/>
      </c>
      <c r="U24" t="str">
        <f>入力シート!AL24</f>
        <v/>
      </c>
      <c r="V24">
        <f>入力シート!R24</f>
        <v>0</v>
      </c>
      <c r="W24" t="str">
        <f t="shared" si="3"/>
        <v/>
      </c>
      <c r="X24" t="str">
        <f t="shared" si="4"/>
        <v/>
      </c>
      <c r="Y24" t="str">
        <f>入力シート!AM24</f>
        <v/>
      </c>
      <c r="Z24">
        <f>入力シート!T24</f>
        <v>0</v>
      </c>
      <c r="AA24" t="str">
        <f t="shared" si="5"/>
        <v/>
      </c>
      <c r="AB24" t="str">
        <f t="shared" si="6"/>
        <v/>
      </c>
      <c r="AC24" t="str">
        <f>入力シート!AN24</f>
        <v/>
      </c>
      <c r="AD24">
        <f>入力シート!V24</f>
        <v>0</v>
      </c>
      <c r="AE24" t="str">
        <f t="shared" si="7"/>
        <v/>
      </c>
      <c r="AF24" t="str">
        <f t="shared" si="8"/>
        <v/>
      </c>
    </row>
    <row r="25" spans="1:32" x14ac:dyDescent="0.4">
      <c r="A25" s="87"/>
      <c r="B25" s="87"/>
      <c r="E25">
        <f>入力シート!B25</f>
        <v>0</v>
      </c>
      <c r="F25" t="str">
        <f>入力シート!C25&amp;"　"&amp;入力シート!D25</f>
        <v>　</v>
      </c>
      <c r="G25" t="str">
        <f>入力シート!E25&amp;" "&amp;入力シート!F25</f>
        <v xml:space="preserve"> </v>
      </c>
      <c r="H25" t="str">
        <f t="shared" si="0"/>
        <v>　</v>
      </c>
      <c r="J25">
        <f>入力シート!O25</f>
        <v>0</v>
      </c>
      <c r="K25">
        <f>IF(入力シート!I25="男",1,IF(入力シート!I25="女",2,0))</f>
        <v>0</v>
      </c>
      <c r="L25">
        <f>入力シート!J25</f>
        <v>0</v>
      </c>
      <c r="M25">
        <f>入力シート!K25</f>
        <v>0</v>
      </c>
      <c r="N25">
        <f>入力シート!L25</f>
        <v>0</v>
      </c>
      <c r="O25">
        <f>入力シート!N25</f>
        <v>0</v>
      </c>
      <c r="P25">
        <f>入力シート!M25</f>
        <v>0</v>
      </c>
      <c r="Q25" t="str">
        <f>入力シート!AK25</f>
        <v/>
      </c>
      <c r="S25" t="str">
        <f t="shared" si="1"/>
        <v/>
      </c>
      <c r="T25" t="str">
        <f t="shared" si="2"/>
        <v/>
      </c>
      <c r="U25" t="str">
        <f>入力シート!AL25</f>
        <v/>
      </c>
      <c r="V25">
        <f>入力シート!R25</f>
        <v>0</v>
      </c>
      <c r="W25" t="str">
        <f t="shared" si="3"/>
        <v/>
      </c>
      <c r="X25" t="str">
        <f t="shared" si="4"/>
        <v/>
      </c>
      <c r="Y25" t="str">
        <f>入力シート!AM25</f>
        <v/>
      </c>
      <c r="Z25">
        <f>入力シート!T25</f>
        <v>0</v>
      </c>
      <c r="AA25" t="str">
        <f t="shared" si="5"/>
        <v/>
      </c>
      <c r="AB25" t="str">
        <f t="shared" si="6"/>
        <v/>
      </c>
      <c r="AC25" t="str">
        <f>入力シート!AN25</f>
        <v/>
      </c>
      <c r="AD25">
        <f>入力シート!V25</f>
        <v>0</v>
      </c>
      <c r="AE25" t="str">
        <f t="shared" si="7"/>
        <v/>
      </c>
      <c r="AF25" t="str">
        <f t="shared" si="8"/>
        <v/>
      </c>
    </row>
    <row r="26" spans="1:32" x14ac:dyDescent="0.4">
      <c r="A26" s="87"/>
      <c r="B26" s="87"/>
      <c r="E26">
        <f>入力シート!B26</f>
        <v>0</v>
      </c>
      <c r="F26" t="str">
        <f>入力シート!C26&amp;"　"&amp;入力シート!D26</f>
        <v>　</v>
      </c>
      <c r="G26" t="str">
        <f>入力シート!E26&amp;" "&amp;入力シート!F26</f>
        <v xml:space="preserve"> </v>
      </c>
      <c r="H26" t="str">
        <f t="shared" si="0"/>
        <v>　</v>
      </c>
      <c r="J26">
        <f>入力シート!O26</f>
        <v>0</v>
      </c>
      <c r="K26">
        <f>IF(入力シート!I26="男",1,IF(入力シート!I26="女",2,0))</f>
        <v>0</v>
      </c>
      <c r="L26">
        <f>入力シート!J26</f>
        <v>0</v>
      </c>
      <c r="M26">
        <f>入力シート!K26</f>
        <v>0</v>
      </c>
      <c r="N26">
        <f>入力シート!L26</f>
        <v>0</v>
      </c>
      <c r="O26">
        <f>入力シート!N26</f>
        <v>0</v>
      </c>
      <c r="P26">
        <f>入力シート!M26</f>
        <v>0</v>
      </c>
      <c r="Q26" t="str">
        <f>入力シート!AK26</f>
        <v/>
      </c>
      <c r="S26" t="str">
        <f t="shared" si="1"/>
        <v/>
      </c>
      <c r="T26" t="str">
        <f t="shared" si="2"/>
        <v/>
      </c>
      <c r="U26" t="str">
        <f>入力シート!AL26</f>
        <v/>
      </c>
      <c r="V26">
        <f>入力シート!R26</f>
        <v>0</v>
      </c>
      <c r="W26" t="str">
        <f t="shared" si="3"/>
        <v/>
      </c>
      <c r="X26" t="str">
        <f t="shared" si="4"/>
        <v/>
      </c>
      <c r="Y26" t="str">
        <f>入力シート!AM26</f>
        <v/>
      </c>
      <c r="Z26">
        <f>入力シート!T26</f>
        <v>0</v>
      </c>
      <c r="AA26" t="str">
        <f t="shared" si="5"/>
        <v/>
      </c>
      <c r="AB26" t="str">
        <f t="shared" si="6"/>
        <v/>
      </c>
      <c r="AC26" t="str">
        <f>入力シート!AN26</f>
        <v/>
      </c>
      <c r="AD26">
        <f>入力シート!V26</f>
        <v>0</v>
      </c>
      <c r="AE26" t="str">
        <f t="shared" si="7"/>
        <v/>
      </c>
      <c r="AF26" t="str">
        <f t="shared" si="8"/>
        <v/>
      </c>
    </row>
    <row r="27" spans="1:32" x14ac:dyDescent="0.4">
      <c r="A27" s="87"/>
      <c r="B27" s="87"/>
      <c r="E27">
        <f>入力シート!B27</f>
        <v>0</v>
      </c>
      <c r="F27" t="str">
        <f>入力シート!C27&amp;"　"&amp;入力シート!D27</f>
        <v>　</v>
      </c>
      <c r="G27" t="str">
        <f>入力シート!E27&amp;" "&amp;入力シート!F27</f>
        <v xml:space="preserve"> </v>
      </c>
      <c r="H27" t="str">
        <f t="shared" si="0"/>
        <v>　</v>
      </c>
      <c r="J27">
        <f>入力シート!O27</f>
        <v>0</v>
      </c>
      <c r="K27">
        <f>IF(入力シート!I27="男",1,IF(入力シート!I27="女",2,0))</f>
        <v>0</v>
      </c>
      <c r="L27">
        <f>入力シート!J27</f>
        <v>0</v>
      </c>
      <c r="M27">
        <f>入力シート!K27</f>
        <v>0</v>
      </c>
      <c r="N27">
        <f>入力シート!L27</f>
        <v>0</v>
      </c>
      <c r="O27">
        <f>入力シート!N27</f>
        <v>0</v>
      </c>
      <c r="P27">
        <f>入力シート!M27</f>
        <v>0</v>
      </c>
      <c r="Q27" t="str">
        <f>入力シート!AK27</f>
        <v/>
      </c>
      <c r="S27" t="str">
        <f t="shared" si="1"/>
        <v/>
      </c>
      <c r="T27" t="str">
        <f t="shared" si="2"/>
        <v/>
      </c>
      <c r="U27" t="str">
        <f>入力シート!AL27</f>
        <v/>
      </c>
      <c r="V27">
        <f>入力シート!R27</f>
        <v>0</v>
      </c>
      <c r="W27" t="str">
        <f t="shared" si="3"/>
        <v/>
      </c>
      <c r="X27" t="str">
        <f t="shared" si="4"/>
        <v/>
      </c>
      <c r="Y27" t="str">
        <f>入力シート!AM27</f>
        <v/>
      </c>
      <c r="Z27">
        <f>入力シート!T27</f>
        <v>0</v>
      </c>
      <c r="AA27" t="str">
        <f t="shared" si="5"/>
        <v/>
      </c>
      <c r="AB27" t="str">
        <f t="shared" si="6"/>
        <v/>
      </c>
      <c r="AC27" t="str">
        <f>入力シート!AN27</f>
        <v/>
      </c>
      <c r="AD27">
        <f>入力シート!V27</f>
        <v>0</v>
      </c>
      <c r="AE27" t="str">
        <f t="shared" si="7"/>
        <v/>
      </c>
      <c r="AF27" t="str">
        <f t="shared" si="8"/>
        <v/>
      </c>
    </row>
    <row r="28" spans="1:32" x14ac:dyDescent="0.4">
      <c r="A28" s="87"/>
      <c r="B28" s="87"/>
      <c r="E28">
        <f>入力シート!B28</f>
        <v>0</v>
      </c>
      <c r="F28" t="str">
        <f>入力シート!C28&amp;"　"&amp;入力シート!D28</f>
        <v>　</v>
      </c>
      <c r="G28" t="str">
        <f>入力シート!E28&amp;" "&amp;入力シート!F28</f>
        <v xml:space="preserve"> </v>
      </c>
      <c r="H28" t="str">
        <f t="shared" si="0"/>
        <v>　</v>
      </c>
      <c r="J28">
        <f>入力シート!O28</f>
        <v>0</v>
      </c>
      <c r="K28">
        <f>IF(入力シート!I28="男",1,IF(入力シート!I28="女",2,0))</f>
        <v>0</v>
      </c>
      <c r="L28">
        <f>入力シート!J28</f>
        <v>0</v>
      </c>
      <c r="M28">
        <f>入力シート!K28</f>
        <v>0</v>
      </c>
      <c r="N28">
        <f>入力シート!L28</f>
        <v>0</v>
      </c>
      <c r="O28">
        <f>入力シート!N28</f>
        <v>0</v>
      </c>
      <c r="P28">
        <f>入力シート!M28</f>
        <v>0</v>
      </c>
      <c r="Q28" t="str">
        <f>入力シート!AK28</f>
        <v/>
      </c>
      <c r="S28" t="str">
        <f t="shared" si="1"/>
        <v/>
      </c>
      <c r="T28" t="str">
        <f t="shared" si="2"/>
        <v/>
      </c>
      <c r="U28" t="str">
        <f>入力シート!AL28</f>
        <v/>
      </c>
      <c r="V28">
        <f>入力シート!R28</f>
        <v>0</v>
      </c>
      <c r="W28" t="str">
        <f t="shared" si="3"/>
        <v/>
      </c>
      <c r="X28" t="str">
        <f t="shared" si="4"/>
        <v/>
      </c>
      <c r="Y28" t="str">
        <f>入力シート!AM28</f>
        <v/>
      </c>
      <c r="Z28">
        <f>入力シート!T28</f>
        <v>0</v>
      </c>
      <c r="AA28" t="str">
        <f t="shared" si="5"/>
        <v/>
      </c>
      <c r="AB28" t="str">
        <f t="shared" si="6"/>
        <v/>
      </c>
      <c r="AC28" t="str">
        <f>入力シート!AN28</f>
        <v/>
      </c>
      <c r="AD28">
        <f>入力シート!V28</f>
        <v>0</v>
      </c>
      <c r="AE28" t="str">
        <f t="shared" si="7"/>
        <v/>
      </c>
      <c r="AF28" t="str">
        <f t="shared" si="8"/>
        <v/>
      </c>
    </row>
    <row r="29" spans="1:32" x14ac:dyDescent="0.4">
      <c r="A29" s="87"/>
      <c r="B29" s="87"/>
      <c r="E29">
        <f>入力シート!B29</f>
        <v>0</v>
      </c>
      <c r="F29" t="str">
        <f>入力シート!C29&amp;"　"&amp;入力シート!D29</f>
        <v>　</v>
      </c>
      <c r="G29" t="str">
        <f>入力シート!E29&amp;" "&amp;入力シート!F29</f>
        <v xml:space="preserve"> </v>
      </c>
      <c r="H29" t="str">
        <f t="shared" si="0"/>
        <v>　</v>
      </c>
      <c r="J29">
        <f>入力シート!O29</f>
        <v>0</v>
      </c>
      <c r="K29">
        <f>IF(入力シート!I29="男",1,IF(入力シート!I29="女",2,0))</f>
        <v>0</v>
      </c>
      <c r="L29">
        <f>入力シート!J29</f>
        <v>0</v>
      </c>
      <c r="M29">
        <f>入力シート!K29</f>
        <v>0</v>
      </c>
      <c r="N29">
        <f>入力シート!L29</f>
        <v>0</v>
      </c>
      <c r="O29">
        <f>入力シート!N29</f>
        <v>0</v>
      </c>
      <c r="P29">
        <f>入力シート!M29</f>
        <v>0</v>
      </c>
      <c r="Q29" t="str">
        <f>入力シート!AK29</f>
        <v/>
      </c>
      <c r="S29" t="str">
        <f t="shared" si="1"/>
        <v/>
      </c>
      <c r="T29" t="str">
        <f t="shared" si="2"/>
        <v/>
      </c>
      <c r="U29" t="str">
        <f>入力シート!AL29</f>
        <v/>
      </c>
      <c r="V29">
        <f>入力シート!R29</f>
        <v>0</v>
      </c>
      <c r="W29" t="str">
        <f t="shared" si="3"/>
        <v/>
      </c>
      <c r="X29" t="str">
        <f t="shared" si="4"/>
        <v/>
      </c>
      <c r="Y29" t="str">
        <f>入力シート!AM29</f>
        <v/>
      </c>
      <c r="Z29">
        <f>入力シート!T29</f>
        <v>0</v>
      </c>
      <c r="AA29" t="str">
        <f t="shared" si="5"/>
        <v/>
      </c>
      <c r="AB29" t="str">
        <f t="shared" si="6"/>
        <v/>
      </c>
      <c r="AC29" t="str">
        <f>入力シート!AN29</f>
        <v/>
      </c>
      <c r="AD29">
        <f>入力シート!V29</f>
        <v>0</v>
      </c>
      <c r="AE29" t="str">
        <f t="shared" si="7"/>
        <v/>
      </c>
      <c r="AF29" t="str">
        <f t="shared" si="8"/>
        <v/>
      </c>
    </row>
    <row r="30" spans="1:32" x14ac:dyDescent="0.4">
      <c r="A30" s="87"/>
      <c r="B30" s="87"/>
      <c r="E30">
        <f>入力シート!B30</f>
        <v>0</v>
      </c>
      <c r="F30" t="str">
        <f>入力シート!C30&amp;"　"&amp;入力シート!D30</f>
        <v>　</v>
      </c>
      <c r="G30" t="str">
        <f>入力シート!E30&amp;" "&amp;入力シート!F30</f>
        <v xml:space="preserve"> </v>
      </c>
      <c r="H30" t="str">
        <f t="shared" si="0"/>
        <v>　</v>
      </c>
      <c r="J30">
        <f>入力シート!O30</f>
        <v>0</v>
      </c>
      <c r="K30">
        <f>IF(入力シート!I30="男",1,IF(入力シート!I30="女",2,0))</f>
        <v>0</v>
      </c>
      <c r="L30">
        <f>入力シート!J30</f>
        <v>0</v>
      </c>
      <c r="M30">
        <f>入力シート!K30</f>
        <v>0</v>
      </c>
      <c r="N30">
        <f>入力シート!L30</f>
        <v>0</v>
      </c>
      <c r="O30">
        <f>入力シート!N30</f>
        <v>0</v>
      </c>
      <c r="P30">
        <f>入力シート!M30</f>
        <v>0</v>
      </c>
      <c r="Q30" t="str">
        <f>入力シート!AK30</f>
        <v/>
      </c>
      <c r="S30" t="str">
        <f t="shared" si="1"/>
        <v/>
      </c>
      <c r="T30" t="str">
        <f t="shared" si="2"/>
        <v/>
      </c>
      <c r="U30" t="str">
        <f>入力シート!AL30</f>
        <v/>
      </c>
      <c r="V30">
        <f>入力シート!R30</f>
        <v>0</v>
      </c>
      <c r="W30" t="str">
        <f t="shared" si="3"/>
        <v/>
      </c>
      <c r="X30" t="str">
        <f t="shared" si="4"/>
        <v/>
      </c>
      <c r="Y30" t="str">
        <f>入力シート!AM30</f>
        <v/>
      </c>
      <c r="Z30">
        <f>入力シート!T30</f>
        <v>0</v>
      </c>
      <c r="AA30" t="str">
        <f t="shared" si="5"/>
        <v/>
      </c>
      <c r="AB30" t="str">
        <f t="shared" si="6"/>
        <v/>
      </c>
      <c r="AC30" t="str">
        <f>入力シート!AN30</f>
        <v/>
      </c>
      <c r="AD30">
        <f>入力シート!V30</f>
        <v>0</v>
      </c>
      <c r="AE30" t="str">
        <f t="shared" si="7"/>
        <v/>
      </c>
      <c r="AF30" t="str">
        <f t="shared" si="8"/>
        <v/>
      </c>
    </row>
    <row r="31" spans="1:32" x14ac:dyDescent="0.4">
      <c r="A31" s="87"/>
      <c r="B31" s="87"/>
      <c r="E31">
        <f>入力シート!B31</f>
        <v>0</v>
      </c>
      <c r="F31" t="str">
        <f>入力シート!C31&amp;"　"&amp;入力シート!D31</f>
        <v>　</v>
      </c>
      <c r="G31" t="str">
        <f>入力シート!E31&amp;" "&amp;入力シート!F31</f>
        <v xml:space="preserve"> </v>
      </c>
      <c r="H31" t="str">
        <f t="shared" si="0"/>
        <v>　</v>
      </c>
      <c r="J31">
        <f>入力シート!O31</f>
        <v>0</v>
      </c>
      <c r="K31">
        <f>IF(入力シート!I31="男",1,IF(入力シート!I31="女",2,0))</f>
        <v>0</v>
      </c>
      <c r="L31">
        <f>入力シート!J31</f>
        <v>0</v>
      </c>
      <c r="M31">
        <f>入力シート!K31</f>
        <v>0</v>
      </c>
      <c r="N31">
        <f>入力シート!L31</f>
        <v>0</v>
      </c>
      <c r="O31">
        <f>入力シート!N31</f>
        <v>0</v>
      </c>
      <c r="P31">
        <f>入力シート!M31</f>
        <v>0</v>
      </c>
      <c r="Q31" t="str">
        <f>入力シート!AK31</f>
        <v/>
      </c>
      <c r="S31" t="str">
        <f t="shared" si="1"/>
        <v/>
      </c>
      <c r="T31" t="str">
        <f t="shared" si="2"/>
        <v/>
      </c>
      <c r="U31" t="str">
        <f>入力シート!AL31</f>
        <v/>
      </c>
      <c r="V31">
        <f>入力シート!R31</f>
        <v>0</v>
      </c>
      <c r="W31" t="str">
        <f t="shared" si="3"/>
        <v/>
      </c>
      <c r="X31" t="str">
        <f t="shared" si="4"/>
        <v/>
      </c>
      <c r="Y31" t="str">
        <f>入力シート!AM31</f>
        <v/>
      </c>
      <c r="Z31">
        <f>入力シート!T31</f>
        <v>0</v>
      </c>
      <c r="AA31" t="str">
        <f t="shared" si="5"/>
        <v/>
      </c>
      <c r="AB31" t="str">
        <f t="shared" si="6"/>
        <v/>
      </c>
      <c r="AC31" t="str">
        <f>入力シート!AN31</f>
        <v/>
      </c>
      <c r="AD31">
        <f>入力シート!V31</f>
        <v>0</v>
      </c>
      <c r="AE31" t="str">
        <f t="shared" si="7"/>
        <v/>
      </c>
      <c r="AF31" t="str">
        <f t="shared" si="8"/>
        <v/>
      </c>
    </row>
    <row r="32" spans="1:32" x14ac:dyDescent="0.4">
      <c r="A32" s="87"/>
      <c r="B32" s="87"/>
      <c r="E32">
        <f>入力シート!B32</f>
        <v>0</v>
      </c>
      <c r="F32" t="str">
        <f>入力シート!C32&amp;"　"&amp;入力シート!D32</f>
        <v>　</v>
      </c>
      <c r="G32" t="str">
        <f>入力シート!E32&amp;" "&amp;入力シート!F32</f>
        <v xml:space="preserve"> </v>
      </c>
      <c r="H32" t="str">
        <f t="shared" si="0"/>
        <v>　</v>
      </c>
      <c r="J32">
        <f>入力シート!O32</f>
        <v>0</v>
      </c>
      <c r="K32">
        <f>IF(入力シート!I32="男",1,IF(入力シート!I32="女",2,0))</f>
        <v>0</v>
      </c>
      <c r="L32">
        <f>入力シート!J32</f>
        <v>0</v>
      </c>
      <c r="M32">
        <f>入力シート!K32</f>
        <v>0</v>
      </c>
      <c r="N32">
        <f>入力シート!L32</f>
        <v>0</v>
      </c>
      <c r="O32">
        <f>入力シート!N32</f>
        <v>0</v>
      </c>
      <c r="P32">
        <f>入力シート!M32</f>
        <v>0</v>
      </c>
      <c r="Q32" t="str">
        <f>入力シート!AK32</f>
        <v/>
      </c>
      <c r="S32" t="str">
        <f t="shared" si="1"/>
        <v/>
      </c>
      <c r="T32" t="str">
        <f t="shared" si="2"/>
        <v/>
      </c>
      <c r="U32" t="str">
        <f>入力シート!AL32</f>
        <v/>
      </c>
      <c r="V32">
        <f>入力シート!R32</f>
        <v>0</v>
      </c>
      <c r="W32" t="str">
        <f t="shared" si="3"/>
        <v/>
      </c>
      <c r="X32" t="str">
        <f t="shared" si="4"/>
        <v/>
      </c>
      <c r="Y32" t="str">
        <f>入力シート!AM32</f>
        <v/>
      </c>
      <c r="Z32">
        <f>入力シート!T32</f>
        <v>0</v>
      </c>
      <c r="AA32" t="str">
        <f t="shared" si="5"/>
        <v/>
      </c>
      <c r="AB32" t="str">
        <f t="shared" si="6"/>
        <v/>
      </c>
      <c r="AC32" t="str">
        <f>入力シート!AN32</f>
        <v/>
      </c>
      <c r="AD32">
        <f>入力シート!V32</f>
        <v>0</v>
      </c>
      <c r="AE32" t="str">
        <f t="shared" si="7"/>
        <v/>
      </c>
      <c r="AF32" t="str">
        <f t="shared" si="8"/>
        <v/>
      </c>
    </row>
    <row r="33" spans="1:32" x14ac:dyDescent="0.4">
      <c r="A33" s="87"/>
      <c r="B33" s="87"/>
      <c r="E33">
        <f>入力シート!B33</f>
        <v>0</v>
      </c>
      <c r="F33" t="str">
        <f>入力シート!C33&amp;"　"&amp;入力シート!D33</f>
        <v>　</v>
      </c>
      <c r="G33" t="str">
        <f>入力シート!E33&amp;" "&amp;入力シート!F33</f>
        <v xml:space="preserve"> </v>
      </c>
      <c r="H33" t="str">
        <f t="shared" si="0"/>
        <v>　</v>
      </c>
      <c r="J33">
        <f>入力シート!O33</f>
        <v>0</v>
      </c>
      <c r="K33">
        <f>IF(入力シート!I33="男",1,IF(入力シート!I33="女",2,0))</f>
        <v>0</v>
      </c>
      <c r="L33">
        <f>入力シート!J33</f>
        <v>0</v>
      </c>
      <c r="M33">
        <f>入力シート!K33</f>
        <v>0</v>
      </c>
      <c r="N33">
        <f>入力シート!L33</f>
        <v>0</v>
      </c>
      <c r="O33">
        <f>入力シート!N33</f>
        <v>0</v>
      </c>
      <c r="P33">
        <f>入力シート!M33</f>
        <v>0</v>
      </c>
      <c r="Q33" t="str">
        <f>入力シート!AK33</f>
        <v/>
      </c>
      <c r="S33" t="str">
        <f t="shared" si="1"/>
        <v/>
      </c>
      <c r="T33" t="str">
        <f t="shared" si="2"/>
        <v/>
      </c>
      <c r="U33" t="str">
        <f>入力シート!AL33</f>
        <v/>
      </c>
      <c r="V33">
        <f>入力シート!R33</f>
        <v>0</v>
      </c>
      <c r="W33" t="str">
        <f t="shared" si="3"/>
        <v/>
      </c>
      <c r="X33" t="str">
        <f t="shared" si="4"/>
        <v/>
      </c>
      <c r="Y33" t="str">
        <f>入力シート!AM33</f>
        <v/>
      </c>
      <c r="Z33">
        <f>入力シート!T33</f>
        <v>0</v>
      </c>
      <c r="AA33" t="str">
        <f t="shared" si="5"/>
        <v/>
      </c>
      <c r="AB33" t="str">
        <f t="shared" si="6"/>
        <v/>
      </c>
      <c r="AC33" t="str">
        <f>入力シート!AN33</f>
        <v/>
      </c>
      <c r="AD33">
        <f>入力シート!V33</f>
        <v>0</v>
      </c>
      <c r="AE33" t="str">
        <f t="shared" si="7"/>
        <v/>
      </c>
      <c r="AF33" t="str">
        <f t="shared" si="8"/>
        <v/>
      </c>
    </row>
    <row r="34" spans="1:32" x14ac:dyDescent="0.4">
      <c r="A34" s="87"/>
      <c r="B34" s="87"/>
      <c r="E34">
        <f>入力シート!B34</f>
        <v>0</v>
      </c>
      <c r="F34" t="str">
        <f>入力シート!C34&amp;"　"&amp;入力シート!D34</f>
        <v>　</v>
      </c>
      <c r="G34" t="str">
        <f>入力シート!E34&amp;" "&amp;入力シート!F34</f>
        <v xml:space="preserve"> </v>
      </c>
      <c r="H34" t="str">
        <f t="shared" si="0"/>
        <v>　</v>
      </c>
      <c r="J34">
        <f>入力シート!O34</f>
        <v>0</v>
      </c>
      <c r="K34">
        <f>IF(入力シート!I34="男",1,IF(入力シート!I34="女",2,0))</f>
        <v>0</v>
      </c>
      <c r="L34">
        <f>入力シート!J34</f>
        <v>0</v>
      </c>
      <c r="M34">
        <f>入力シート!K34</f>
        <v>0</v>
      </c>
      <c r="N34">
        <f>入力シート!L34</f>
        <v>0</v>
      </c>
      <c r="O34">
        <f>入力シート!N34</f>
        <v>0</v>
      </c>
      <c r="P34">
        <f>入力シート!M34</f>
        <v>0</v>
      </c>
      <c r="Q34" t="str">
        <f>入力シート!AK34</f>
        <v/>
      </c>
      <c r="S34" t="str">
        <f t="shared" si="1"/>
        <v/>
      </c>
      <c r="T34" t="str">
        <f t="shared" si="2"/>
        <v/>
      </c>
      <c r="U34" t="str">
        <f>入力シート!AL34</f>
        <v/>
      </c>
      <c r="V34">
        <f>入力シート!R34</f>
        <v>0</v>
      </c>
      <c r="W34" t="str">
        <f t="shared" si="3"/>
        <v/>
      </c>
      <c r="X34" t="str">
        <f t="shared" si="4"/>
        <v/>
      </c>
      <c r="Y34" t="str">
        <f>入力シート!AM34</f>
        <v/>
      </c>
      <c r="Z34">
        <f>入力シート!T34</f>
        <v>0</v>
      </c>
      <c r="AA34" t="str">
        <f t="shared" si="5"/>
        <v/>
      </c>
      <c r="AB34" t="str">
        <f t="shared" si="6"/>
        <v/>
      </c>
      <c r="AC34" t="str">
        <f>入力シート!AN34</f>
        <v/>
      </c>
      <c r="AD34">
        <f>入力シート!V34</f>
        <v>0</v>
      </c>
      <c r="AE34" t="str">
        <f t="shared" si="7"/>
        <v/>
      </c>
      <c r="AF34" t="str">
        <f t="shared" si="8"/>
        <v/>
      </c>
    </row>
    <row r="35" spans="1:32" x14ac:dyDescent="0.4">
      <c r="A35" s="87"/>
      <c r="B35" s="87"/>
      <c r="E35">
        <f>入力シート!B35</f>
        <v>0</v>
      </c>
      <c r="F35" t="str">
        <f>入力シート!C35&amp;"　"&amp;入力シート!D35</f>
        <v>　</v>
      </c>
      <c r="G35" t="str">
        <f>入力シート!E35&amp;" "&amp;入力シート!F35</f>
        <v xml:space="preserve"> </v>
      </c>
      <c r="H35" t="str">
        <f t="shared" si="0"/>
        <v>　</v>
      </c>
      <c r="J35">
        <f>入力シート!O35</f>
        <v>0</v>
      </c>
      <c r="K35">
        <f>IF(入力シート!I35="男",1,IF(入力シート!I35="女",2,0))</f>
        <v>0</v>
      </c>
      <c r="L35">
        <f>入力シート!J35</f>
        <v>0</v>
      </c>
      <c r="M35">
        <f>入力シート!K35</f>
        <v>0</v>
      </c>
      <c r="N35">
        <f>入力シート!L35</f>
        <v>0</v>
      </c>
      <c r="O35">
        <f>入力シート!N35</f>
        <v>0</v>
      </c>
      <c r="P35">
        <f>入力シート!M35</f>
        <v>0</v>
      </c>
      <c r="Q35" t="str">
        <f>入力シート!AK35</f>
        <v/>
      </c>
      <c r="S35" t="str">
        <f t="shared" si="1"/>
        <v/>
      </c>
      <c r="T35" t="str">
        <f t="shared" si="2"/>
        <v/>
      </c>
      <c r="U35" t="str">
        <f>入力シート!AL35</f>
        <v/>
      </c>
      <c r="V35">
        <f>入力シート!R35</f>
        <v>0</v>
      </c>
      <c r="W35" t="str">
        <f t="shared" si="3"/>
        <v/>
      </c>
      <c r="X35" t="str">
        <f t="shared" si="4"/>
        <v/>
      </c>
      <c r="Y35" t="str">
        <f>入力シート!AM35</f>
        <v/>
      </c>
      <c r="Z35">
        <f>入力シート!T35</f>
        <v>0</v>
      </c>
      <c r="AA35" t="str">
        <f t="shared" si="5"/>
        <v/>
      </c>
      <c r="AB35" t="str">
        <f t="shared" si="6"/>
        <v/>
      </c>
      <c r="AC35" t="str">
        <f>入力シート!AN35</f>
        <v/>
      </c>
      <c r="AD35">
        <f>入力シート!V35</f>
        <v>0</v>
      </c>
      <c r="AE35" t="str">
        <f t="shared" si="7"/>
        <v/>
      </c>
      <c r="AF35" t="str">
        <f t="shared" si="8"/>
        <v/>
      </c>
    </row>
    <row r="36" spans="1:32" x14ac:dyDescent="0.4">
      <c r="A36" s="87"/>
      <c r="B36" s="87"/>
      <c r="E36">
        <f>入力シート!B36</f>
        <v>0</v>
      </c>
      <c r="F36" t="str">
        <f>入力シート!C36&amp;"　"&amp;入力シート!D36</f>
        <v>　</v>
      </c>
      <c r="G36" t="str">
        <f>入力シート!E36&amp;" "&amp;入力シート!F36</f>
        <v xml:space="preserve"> </v>
      </c>
      <c r="H36" t="str">
        <f t="shared" si="0"/>
        <v>　</v>
      </c>
      <c r="J36">
        <f>入力シート!O36</f>
        <v>0</v>
      </c>
      <c r="K36">
        <f>IF(入力シート!I36="男",1,IF(入力シート!I36="女",2,0))</f>
        <v>0</v>
      </c>
      <c r="L36">
        <f>入力シート!J36</f>
        <v>0</v>
      </c>
      <c r="M36">
        <f>入力シート!K36</f>
        <v>0</v>
      </c>
      <c r="N36">
        <f>入力シート!L36</f>
        <v>0</v>
      </c>
      <c r="O36">
        <f>入力シート!N36</f>
        <v>0</v>
      </c>
      <c r="P36">
        <f>入力シート!M36</f>
        <v>0</v>
      </c>
      <c r="Q36" t="str">
        <f>入力シート!AK36</f>
        <v/>
      </c>
      <c r="S36" t="str">
        <f t="shared" si="1"/>
        <v/>
      </c>
      <c r="T36" t="str">
        <f t="shared" si="2"/>
        <v/>
      </c>
      <c r="U36" t="str">
        <f>入力シート!AL36</f>
        <v/>
      </c>
      <c r="V36">
        <f>入力シート!R36</f>
        <v>0</v>
      </c>
      <c r="W36" t="str">
        <f t="shared" si="3"/>
        <v/>
      </c>
      <c r="X36" t="str">
        <f t="shared" si="4"/>
        <v/>
      </c>
      <c r="Y36" t="str">
        <f>入力シート!AM36</f>
        <v/>
      </c>
      <c r="Z36">
        <f>入力シート!T36</f>
        <v>0</v>
      </c>
      <c r="AA36" t="str">
        <f t="shared" si="5"/>
        <v/>
      </c>
      <c r="AB36" t="str">
        <f t="shared" si="6"/>
        <v/>
      </c>
      <c r="AC36" t="str">
        <f>入力シート!AN36</f>
        <v/>
      </c>
      <c r="AD36">
        <f>入力シート!V36</f>
        <v>0</v>
      </c>
      <c r="AE36" t="str">
        <f t="shared" si="7"/>
        <v/>
      </c>
      <c r="AF36" t="str">
        <f t="shared" si="8"/>
        <v/>
      </c>
    </row>
    <row r="37" spans="1:32" x14ac:dyDescent="0.4">
      <c r="A37" s="87"/>
      <c r="B37" s="87"/>
      <c r="E37">
        <f>入力シート!B37</f>
        <v>0</v>
      </c>
      <c r="F37" t="str">
        <f>入力シート!C37&amp;"　"&amp;入力シート!D37</f>
        <v>　</v>
      </c>
      <c r="G37" t="str">
        <f>入力シート!E37&amp;" "&amp;入力シート!F37</f>
        <v xml:space="preserve"> </v>
      </c>
      <c r="H37" t="str">
        <f t="shared" si="0"/>
        <v>　</v>
      </c>
      <c r="J37">
        <f>入力シート!O37</f>
        <v>0</v>
      </c>
      <c r="K37">
        <f>IF(入力シート!I37="男",1,IF(入力シート!I37="女",2,0))</f>
        <v>0</v>
      </c>
      <c r="L37">
        <f>入力シート!J37</f>
        <v>0</v>
      </c>
      <c r="M37">
        <f>入力シート!K37</f>
        <v>0</v>
      </c>
      <c r="N37">
        <f>入力シート!L37</f>
        <v>0</v>
      </c>
      <c r="O37">
        <f>入力シート!N37</f>
        <v>0</v>
      </c>
      <c r="P37">
        <f>入力シート!M37</f>
        <v>0</v>
      </c>
      <c r="Q37" t="str">
        <f>入力シート!AK37</f>
        <v/>
      </c>
      <c r="S37" t="str">
        <f t="shared" si="1"/>
        <v/>
      </c>
      <c r="T37" t="str">
        <f t="shared" si="2"/>
        <v/>
      </c>
      <c r="U37" t="str">
        <f>入力シート!AL37</f>
        <v/>
      </c>
      <c r="V37">
        <f>入力シート!R37</f>
        <v>0</v>
      </c>
      <c r="W37" t="str">
        <f t="shared" si="3"/>
        <v/>
      </c>
      <c r="X37" t="str">
        <f t="shared" si="4"/>
        <v/>
      </c>
      <c r="Y37" t="str">
        <f>入力シート!AM37</f>
        <v/>
      </c>
      <c r="Z37">
        <f>入力シート!T37</f>
        <v>0</v>
      </c>
      <c r="AA37" t="str">
        <f t="shared" si="5"/>
        <v/>
      </c>
      <c r="AB37" t="str">
        <f t="shared" si="6"/>
        <v/>
      </c>
      <c r="AC37" t="str">
        <f>入力シート!AN37</f>
        <v/>
      </c>
      <c r="AD37">
        <f>入力シート!V37</f>
        <v>0</v>
      </c>
      <c r="AE37" t="str">
        <f t="shared" si="7"/>
        <v/>
      </c>
      <c r="AF37" t="str">
        <f t="shared" si="8"/>
        <v/>
      </c>
    </row>
    <row r="38" spans="1:32" x14ac:dyDescent="0.4">
      <c r="A38" s="87"/>
      <c r="B38" s="87"/>
      <c r="E38">
        <f>入力シート!B38</f>
        <v>0</v>
      </c>
      <c r="F38" t="str">
        <f>入力シート!C38&amp;"　"&amp;入力シート!D38</f>
        <v>　</v>
      </c>
      <c r="G38" t="str">
        <f>入力シート!E38&amp;" "&amp;入力シート!F38</f>
        <v xml:space="preserve"> </v>
      </c>
      <c r="H38" t="str">
        <f t="shared" si="0"/>
        <v>　</v>
      </c>
      <c r="J38">
        <f>入力シート!O38</f>
        <v>0</v>
      </c>
      <c r="K38">
        <f>IF(入力シート!I38="男",1,IF(入力シート!I38="女",2,0))</f>
        <v>0</v>
      </c>
      <c r="L38">
        <f>入力シート!J38</f>
        <v>0</v>
      </c>
      <c r="M38">
        <f>入力シート!K38</f>
        <v>0</v>
      </c>
      <c r="N38">
        <f>入力シート!L38</f>
        <v>0</v>
      </c>
      <c r="O38">
        <f>入力シート!N38</f>
        <v>0</v>
      </c>
      <c r="P38">
        <f>入力シート!M38</f>
        <v>0</v>
      </c>
      <c r="Q38" t="str">
        <f>入力シート!AK38</f>
        <v/>
      </c>
      <c r="S38" t="str">
        <f t="shared" si="1"/>
        <v/>
      </c>
      <c r="T38" t="str">
        <f t="shared" si="2"/>
        <v/>
      </c>
      <c r="U38" t="str">
        <f>入力シート!AL38</f>
        <v/>
      </c>
      <c r="V38">
        <f>入力シート!R38</f>
        <v>0</v>
      </c>
      <c r="W38" t="str">
        <f t="shared" si="3"/>
        <v/>
      </c>
      <c r="X38" t="str">
        <f t="shared" si="4"/>
        <v/>
      </c>
      <c r="Y38" t="str">
        <f>入力シート!AM38</f>
        <v/>
      </c>
      <c r="Z38">
        <f>入力シート!T38</f>
        <v>0</v>
      </c>
      <c r="AA38" t="str">
        <f t="shared" si="5"/>
        <v/>
      </c>
      <c r="AB38" t="str">
        <f t="shared" si="6"/>
        <v/>
      </c>
      <c r="AC38" t="str">
        <f>入力シート!AN38</f>
        <v/>
      </c>
      <c r="AD38">
        <f>入力シート!V38</f>
        <v>0</v>
      </c>
      <c r="AE38" t="str">
        <f t="shared" si="7"/>
        <v/>
      </c>
      <c r="AF38" t="str">
        <f t="shared" si="8"/>
        <v/>
      </c>
    </row>
    <row r="39" spans="1:32" x14ac:dyDescent="0.4">
      <c r="A39" s="87"/>
      <c r="B39" s="87"/>
      <c r="E39">
        <f>入力シート!B39</f>
        <v>0</v>
      </c>
      <c r="F39" t="str">
        <f>入力シート!C39&amp;"　"&amp;入力シート!D39</f>
        <v>　</v>
      </c>
      <c r="G39" t="str">
        <f>入力シート!E39&amp;" "&amp;入力シート!F39</f>
        <v xml:space="preserve"> </v>
      </c>
      <c r="H39" t="str">
        <f t="shared" si="0"/>
        <v>　</v>
      </c>
      <c r="J39">
        <f>入力シート!O39</f>
        <v>0</v>
      </c>
      <c r="K39">
        <f>IF(入力シート!I39="男",1,IF(入力シート!I39="女",2,0))</f>
        <v>0</v>
      </c>
      <c r="L39">
        <f>入力シート!J39</f>
        <v>0</v>
      </c>
      <c r="M39">
        <f>入力シート!K39</f>
        <v>0</v>
      </c>
      <c r="N39">
        <f>入力シート!L39</f>
        <v>0</v>
      </c>
      <c r="O39">
        <f>入力シート!N39</f>
        <v>0</v>
      </c>
      <c r="P39">
        <f>入力シート!M39</f>
        <v>0</v>
      </c>
      <c r="Q39" t="str">
        <f>入力シート!AK39</f>
        <v/>
      </c>
      <c r="S39" t="str">
        <f t="shared" si="1"/>
        <v/>
      </c>
      <c r="T39" t="str">
        <f t="shared" si="2"/>
        <v/>
      </c>
      <c r="U39" t="str">
        <f>入力シート!AL39</f>
        <v/>
      </c>
      <c r="V39">
        <f>入力シート!R39</f>
        <v>0</v>
      </c>
      <c r="W39" t="str">
        <f t="shared" si="3"/>
        <v/>
      </c>
      <c r="X39" t="str">
        <f t="shared" si="4"/>
        <v/>
      </c>
      <c r="Y39" t="str">
        <f>入力シート!AM39</f>
        <v/>
      </c>
      <c r="Z39">
        <f>入力シート!T39</f>
        <v>0</v>
      </c>
      <c r="AA39" t="str">
        <f t="shared" si="5"/>
        <v/>
      </c>
      <c r="AB39" t="str">
        <f t="shared" si="6"/>
        <v/>
      </c>
      <c r="AC39" t="str">
        <f>入力シート!AN39</f>
        <v/>
      </c>
      <c r="AD39">
        <f>入力シート!V39</f>
        <v>0</v>
      </c>
      <c r="AE39" t="str">
        <f t="shared" si="7"/>
        <v/>
      </c>
      <c r="AF39" t="str">
        <f t="shared" si="8"/>
        <v/>
      </c>
    </row>
    <row r="40" spans="1:32" x14ac:dyDescent="0.4">
      <c r="A40" s="87"/>
      <c r="B40" s="87"/>
      <c r="E40">
        <f>入力シート!B40</f>
        <v>0</v>
      </c>
      <c r="F40" t="str">
        <f>入力シート!C40&amp;"　"&amp;入力シート!D40</f>
        <v>　</v>
      </c>
      <c r="G40" t="str">
        <f>入力シート!E40&amp;" "&amp;入力シート!F40</f>
        <v xml:space="preserve"> </v>
      </c>
      <c r="H40" t="str">
        <f t="shared" si="0"/>
        <v>　</v>
      </c>
      <c r="J40">
        <f>入力シート!O40</f>
        <v>0</v>
      </c>
      <c r="K40">
        <f>IF(入力シート!I40="男",1,IF(入力シート!I40="女",2,0))</f>
        <v>0</v>
      </c>
      <c r="L40">
        <f>入力シート!J40</f>
        <v>0</v>
      </c>
      <c r="M40">
        <f>入力シート!K40</f>
        <v>0</v>
      </c>
      <c r="N40">
        <f>入力シート!L40</f>
        <v>0</v>
      </c>
      <c r="O40">
        <f>入力シート!N40</f>
        <v>0</v>
      </c>
      <c r="P40">
        <f>入力シート!M40</f>
        <v>0</v>
      </c>
      <c r="Q40" t="str">
        <f>入力シート!AK40</f>
        <v/>
      </c>
      <c r="S40" t="str">
        <f t="shared" si="1"/>
        <v/>
      </c>
      <c r="T40" t="str">
        <f t="shared" si="2"/>
        <v/>
      </c>
      <c r="U40" t="str">
        <f>入力シート!AL40</f>
        <v/>
      </c>
      <c r="V40">
        <f>入力シート!R40</f>
        <v>0</v>
      </c>
      <c r="W40" t="str">
        <f t="shared" si="3"/>
        <v/>
      </c>
      <c r="X40" t="str">
        <f t="shared" si="4"/>
        <v/>
      </c>
      <c r="Y40" t="str">
        <f>入力シート!AM40</f>
        <v/>
      </c>
      <c r="Z40">
        <f>入力シート!T40</f>
        <v>0</v>
      </c>
      <c r="AA40" t="str">
        <f t="shared" si="5"/>
        <v/>
      </c>
      <c r="AB40" t="str">
        <f t="shared" si="6"/>
        <v/>
      </c>
      <c r="AC40" t="str">
        <f>入力シート!AN40</f>
        <v/>
      </c>
      <c r="AD40">
        <f>入力シート!V40</f>
        <v>0</v>
      </c>
      <c r="AE40" t="str">
        <f t="shared" si="7"/>
        <v/>
      </c>
      <c r="AF40" t="str">
        <f t="shared" si="8"/>
        <v/>
      </c>
    </row>
    <row r="41" spans="1:32" x14ac:dyDescent="0.4">
      <c r="A41" s="87"/>
      <c r="B41" s="87"/>
      <c r="E41">
        <f>入力シート!B41</f>
        <v>0</v>
      </c>
      <c r="F41" t="str">
        <f>入力シート!C41&amp;"　"&amp;入力シート!D41</f>
        <v>　</v>
      </c>
      <c r="G41" t="str">
        <f>入力シート!E41&amp;" "&amp;入力シート!F41</f>
        <v xml:space="preserve"> </v>
      </c>
      <c r="H41" t="str">
        <f t="shared" si="0"/>
        <v>　</v>
      </c>
      <c r="J41">
        <f>入力シート!O41</f>
        <v>0</v>
      </c>
      <c r="K41">
        <f>IF(入力シート!I41="男",1,IF(入力シート!I41="女",2,0))</f>
        <v>0</v>
      </c>
      <c r="L41">
        <f>入力シート!J41</f>
        <v>0</v>
      </c>
      <c r="M41">
        <f>入力シート!K41</f>
        <v>0</v>
      </c>
      <c r="N41">
        <f>入力シート!L41</f>
        <v>0</v>
      </c>
      <c r="O41">
        <f>入力シート!N41</f>
        <v>0</v>
      </c>
      <c r="P41">
        <f>入力シート!M41</f>
        <v>0</v>
      </c>
      <c r="Q41" t="str">
        <f>入力シート!AK41</f>
        <v/>
      </c>
      <c r="S41" t="str">
        <f t="shared" si="1"/>
        <v/>
      </c>
      <c r="T41" t="str">
        <f t="shared" si="2"/>
        <v/>
      </c>
      <c r="U41" t="str">
        <f>入力シート!AL41</f>
        <v/>
      </c>
      <c r="V41">
        <f>入力シート!R41</f>
        <v>0</v>
      </c>
      <c r="W41" t="str">
        <f t="shared" si="3"/>
        <v/>
      </c>
      <c r="X41" t="str">
        <f t="shared" si="4"/>
        <v/>
      </c>
      <c r="Y41" t="str">
        <f>入力シート!AM41</f>
        <v/>
      </c>
      <c r="Z41">
        <f>入力シート!T41</f>
        <v>0</v>
      </c>
      <c r="AA41" t="str">
        <f t="shared" si="5"/>
        <v/>
      </c>
      <c r="AB41" t="str">
        <f t="shared" si="6"/>
        <v/>
      </c>
      <c r="AC41" t="str">
        <f>入力シート!AN41</f>
        <v/>
      </c>
      <c r="AD41">
        <f>入力シート!V41</f>
        <v>0</v>
      </c>
      <c r="AE41" t="str">
        <f t="shared" si="7"/>
        <v/>
      </c>
      <c r="AF41" t="str">
        <f t="shared" si="8"/>
        <v/>
      </c>
    </row>
    <row r="42" spans="1:32" x14ac:dyDescent="0.4">
      <c r="A42" s="87"/>
      <c r="B42" s="87"/>
      <c r="E42">
        <f>入力シート!B42</f>
        <v>0</v>
      </c>
      <c r="F42" t="str">
        <f>入力シート!C42&amp;"　"&amp;入力シート!D42</f>
        <v>　</v>
      </c>
      <c r="G42" t="str">
        <f>入力シート!E42&amp;" "&amp;入力シート!F42</f>
        <v xml:space="preserve"> </v>
      </c>
      <c r="H42" t="str">
        <f>F42</f>
        <v>　</v>
      </c>
      <c r="J42">
        <f>入力シート!O42</f>
        <v>0</v>
      </c>
      <c r="K42">
        <f>IF(入力シート!I42="男",1,IF(入力シート!I42="女",2,0))</f>
        <v>0</v>
      </c>
      <c r="L42" s="86">
        <f>入力シート!J42</f>
        <v>0</v>
      </c>
      <c r="M42" s="85">
        <f>入力シート!K42</f>
        <v>0</v>
      </c>
      <c r="N42" s="85">
        <f>入力シート!L42</f>
        <v>0</v>
      </c>
      <c r="O42" s="85">
        <f>入力シート!N42</f>
        <v>0</v>
      </c>
      <c r="P42" s="85">
        <f>入力シート!M42</f>
        <v>0</v>
      </c>
      <c r="Q42" t="str">
        <f>入力シート!AK42</f>
        <v/>
      </c>
      <c r="S42" t="str">
        <f>IF(Q42="","",0)</f>
        <v/>
      </c>
      <c r="T42" t="str">
        <f>IF(Q42="","",2)</f>
        <v/>
      </c>
      <c r="U42" t="str">
        <f>入力シート!AL42</f>
        <v/>
      </c>
      <c r="V42">
        <f>入力シート!R42</f>
        <v>0</v>
      </c>
      <c r="W42" t="str">
        <f>IF(U42="","",0)</f>
        <v/>
      </c>
      <c r="X42" t="str">
        <f>IF(U42="","",2)</f>
        <v/>
      </c>
      <c r="Y42" t="str">
        <f>入力シート!AM42</f>
        <v/>
      </c>
      <c r="Z42">
        <f>入力シート!T42</f>
        <v>0</v>
      </c>
      <c r="AA42" t="str">
        <f>IF(Y42="","",0)</f>
        <v/>
      </c>
      <c r="AB42" t="str">
        <f>IF(Y42="","",2)</f>
        <v/>
      </c>
      <c r="AC42" t="str">
        <f>入力シート!AN42</f>
        <v/>
      </c>
      <c r="AD42">
        <f>入力シート!V42</f>
        <v>0</v>
      </c>
      <c r="AE42" t="str">
        <f>IF(AC42="","",0)</f>
        <v/>
      </c>
      <c r="AF42" t="str">
        <f>IF(AC42="","",2)</f>
        <v/>
      </c>
    </row>
    <row r="43" spans="1:32" x14ac:dyDescent="0.4">
      <c r="A43" s="87"/>
      <c r="B43" s="87"/>
      <c r="E43">
        <f>入力シート!B43</f>
        <v>0</v>
      </c>
      <c r="F43" t="str">
        <f>入力シート!C43&amp;"　"&amp;入力シート!D43</f>
        <v>　</v>
      </c>
      <c r="G43" t="str">
        <f>入力シート!E43&amp;" "&amp;入力シート!F43</f>
        <v xml:space="preserve"> </v>
      </c>
      <c r="H43" t="str">
        <f t="shared" ref="H43:H47" si="9">F43</f>
        <v>　</v>
      </c>
      <c r="J43">
        <f>入力シート!O43</f>
        <v>0</v>
      </c>
      <c r="K43">
        <f>IF(入力シート!I43="男",1,IF(入力シート!I43="女",2,0))</f>
        <v>0</v>
      </c>
      <c r="L43" s="86">
        <f>入力シート!J43</f>
        <v>0</v>
      </c>
      <c r="M43" s="85">
        <f>入力シート!K43</f>
        <v>0</v>
      </c>
      <c r="N43" s="85">
        <f>入力シート!L43</f>
        <v>0</v>
      </c>
      <c r="O43" s="85">
        <f>入力シート!N43</f>
        <v>0</v>
      </c>
      <c r="P43" s="85">
        <f>入力シート!M43</f>
        <v>0</v>
      </c>
      <c r="Q43" t="str">
        <f>入力シート!AK43</f>
        <v/>
      </c>
      <c r="S43" t="str">
        <f t="shared" ref="S43:S47" si="10">IF(Q43="","",0)</f>
        <v/>
      </c>
      <c r="T43" t="str">
        <f t="shared" ref="T43:T47" si="11">IF(Q43="","",2)</f>
        <v/>
      </c>
      <c r="U43" t="str">
        <f>入力シート!AL43</f>
        <v/>
      </c>
      <c r="V43">
        <f>入力シート!R43</f>
        <v>0</v>
      </c>
      <c r="W43" t="str">
        <f t="shared" ref="W43:W47" si="12">IF(U43="","",0)</f>
        <v/>
      </c>
      <c r="X43" t="str">
        <f t="shared" ref="X43:X47" si="13">IF(U43="","",2)</f>
        <v/>
      </c>
      <c r="Y43" t="str">
        <f>入力シート!AM43</f>
        <v/>
      </c>
      <c r="Z43">
        <f>入力シート!T43</f>
        <v>0</v>
      </c>
      <c r="AA43" t="str">
        <f t="shared" ref="AA43:AA47" si="14">IF(Y43="","",0)</f>
        <v/>
      </c>
      <c r="AB43" t="str">
        <f t="shared" ref="AB43:AB47" si="15">IF(Y43="","",2)</f>
        <v/>
      </c>
      <c r="AC43" t="str">
        <f>入力シート!AN43</f>
        <v/>
      </c>
      <c r="AD43">
        <f>入力シート!V43</f>
        <v>0</v>
      </c>
      <c r="AE43" t="str">
        <f t="shared" ref="AE43:AE47" si="16">IF(AC43="","",0)</f>
        <v/>
      </c>
      <c r="AF43" t="str">
        <f t="shared" ref="AF43:AF47" si="17">IF(AC43="","",2)</f>
        <v/>
      </c>
    </row>
    <row r="44" spans="1:32" x14ac:dyDescent="0.4">
      <c r="A44" s="87"/>
      <c r="B44" s="87"/>
      <c r="E44">
        <f>入力シート!B44</f>
        <v>0</v>
      </c>
      <c r="F44" t="str">
        <f>入力シート!C44&amp;"　"&amp;入力シート!D44</f>
        <v>　</v>
      </c>
      <c r="G44" t="str">
        <f>入力シート!E44&amp;" "&amp;入力シート!F44</f>
        <v xml:space="preserve"> </v>
      </c>
      <c r="H44" t="str">
        <f t="shared" si="9"/>
        <v>　</v>
      </c>
      <c r="J44">
        <f>入力シート!O44</f>
        <v>0</v>
      </c>
      <c r="K44">
        <f>IF(入力シート!I44="男",1,IF(入力シート!I44="女",2,0))</f>
        <v>0</v>
      </c>
      <c r="L44" s="86">
        <f>入力シート!J44</f>
        <v>0</v>
      </c>
      <c r="M44" s="85">
        <f>入力シート!K44</f>
        <v>0</v>
      </c>
      <c r="N44" s="85">
        <f>入力シート!L44</f>
        <v>0</v>
      </c>
      <c r="O44" s="85">
        <f>入力シート!N44</f>
        <v>0</v>
      </c>
      <c r="P44" s="85">
        <f>入力シート!M44</f>
        <v>0</v>
      </c>
      <c r="Q44" t="str">
        <f>入力シート!AK44</f>
        <v/>
      </c>
      <c r="S44" t="str">
        <f t="shared" si="10"/>
        <v/>
      </c>
      <c r="T44" t="str">
        <f t="shared" si="11"/>
        <v/>
      </c>
      <c r="U44" t="str">
        <f>入力シート!AL44</f>
        <v/>
      </c>
      <c r="V44">
        <f>入力シート!R44</f>
        <v>0</v>
      </c>
      <c r="W44" t="str">
        <f t="shared" si="12"/>
        <v/>
      </c>
      <c r="X44" t="str">
        <f t="shared" si="13"/>
        <v/>
      </c>
      <c r="Y44" t="str">
        <f>入力シート!AM44</f>
        <v/>
      </c>
      <c r="Z44">
        <f>入力シート!T44</f>
        <v>0</v>
      </c>
      <c r="AA44" t="str">
        <f t="shared" si="14"/>
        <v/>
      </c>
      <c r="AB44" t="str">
        <f t="shared" si="15"/>
        <v/>
      </c>
      <c r="AC44" t="str">
        <f>入力シート!AN44</f>
        <v/>
      </c>
      <c r="AD44">
        <f>入力シート!V44</f>
        <v>0</v>
      </c>
      <c r="AE44" t="str">
        <f t="shared" si="16"/>
        <v/>
      </c>
      <c r="AF44" t="str">
        <f t="shared" si="17"/>
        <v/>
      </c>
    </row>
    <row r="45" spans="1:32" x14ac:dyDescent="0.4">
      <c r="A45" s="87"/>
      <c r="B45" s="87"/>
      <c r="E45">
        <f>入力シート!B45</f>
        <v>0</v>
      </c>
      <c r="F45" t="str">
        <f>入力シート!C45&amp;"　"&amp;入力シート!D45</f>
        <v>　</v>
      </c>
      <c r="G45" t="str">
        <f>入力シート!E45&amp;" "&amp;入力シート!F45</f>
        <v xml:space="preserve"> </v>
      </c>
      <c r="H45" t="str">
        <f t="shared" si="9"/>
        <v>　</v>
      </c>
      <c r="J45">
        <f>入力シート!O45</f>
        <v>0</v>
      </c>
      <c r="K45">
        <f>IF(入力シート!I45="男",1,IF(入力シート!I45="女",2,0))</f>
        <v>0</v>
      </c>
      <c r="L45" s="86">
        <f>入力シート!J45</f>
        <v>0</v>
      </c>
      <c r="M45" s="85">
        <f>入力シート!K45</f>
        <v>0</v>
      </c>
      <c r="N45" s="85">
        <f>入力シート!L45</f>
        <v>0</v>
      </c>
      <c r="O45" s="85">
        <f>入力シート!N45</f>
        <v>0</v>
      </c>
      <c r="P45" s="85">
        <f>入力シート!M45</f>
        <v>0</v>
      </c>
      <c r="Q45" t="str">
        <f>入力シート!AK45</f>
        <v/>
      </c>
      <c r="S45" t="str">
        <f t="shared" si="10"/>
        <v/>
      </c>
      <c r="T45" t="str">
        <f t="shared" si="11"/>
        <v/>
      </c>
      <c r="U45" t="str">
        <f>入力シート!AL45</f>
        <v/>
      </c>
      <c r="V45">
        <f>入力シート!R45</f>
        <v>0</v>
      </c>
      <c r="W45" t="str">
        <f t="shared" si="12"/>
        <v/>
      </c>
      <c r="X45" t="str">
        <f t="shared" si="13"/>
        <v/>
      </c>
      <c r="Y45" t="str">
        <f>入力シート!AM45</f>
        <v/>
      </c>
      <c r="Z45">
        <f>入力シート!T45</f>
        <v>0</v>
      </c>
      <c r="AA45" t="str">
        <f t="shared" si="14"/>
        <v/>
      </c>
      <c r="AB45" t="str">
        <f t="shared" si="15"/>
        <v/>
      </c>
      <c r="AC45" t="str">
        <f>入力シート!AN45</f>
        <v/>
      </c>
      <c r="AD45">
        <f>入力シート!V45</f>
        <v>0</v>
      </c>
      <c r="AE45" t="str">
        <f t="shared" si="16"/>
        <v/>
      </c>
      <c r="AF45" t="str">
        <f t="shared" si="17"/>
        <v/>
      </c>
    </row>
    <row r="46" spans="1:32" x14ac:dyDescent="0.4">
      <c r="A46" s="87"/>
      <c r="B46" s="87"/>
      <c r="E46">
        <f>入力シート!B46</f>
        <v>0</v>
      </c>
      <c r="F46" t="str">
        <f>入力シート!C46&amp;"　"&amp;入力シート!D46</f>
        <v>　</v>
      </c>
      <c r="G46" t="str">
        <f>入力シート!E46&amp;" "&amp;入力シート!F46</f>
        <v xml:space="preserve"> </v>
      </c>
      <c r="H46" t="str">
        <f t="shared" si="9"/>
        <v>　</v>
      </c>
      <c r="J46">
        <f>入力シート!O46</f>
        <v>0</v>
      </c>
      <c r="K46">
        <f>IF(入力シート!I46="男",1,IF(入力シート!I46="女",2,0))</f>
        <v>0</v>
      </c>
      <c r="L46" s="86">
        <f>入力シート!J46</f>
        <v>0</v>
      </c>
      <c r="M46" s="85">
        <f>入力シート!K46</f>
        <v>0</v>
      </c>
      <c r="N46" s="85">
        <f>入力シート!L46</f>
        <v>0</v>
      </c>
      <c r="O46" s="85">
        <f>入力シート!N46</f>
        <v>0</v>
      </c>
      <c r="P46" s="85">
        <f>入力シート!M46</f>
        <v>0</v>
      </c>
      <c r="Q46" t="str">
        <f>入力シート!AK46</f>
        <v/>
      </c>
      <c r="S46" t="str">
        <f t="shared" si="10"/>
        <v/>
      </c>
      <c r="T46" t="str">
        <f t="shared" si="11"/>
        <v/>
      </c>
      <c r="U46" t="str">
        <f>入力シート!AL46</f>
        <v/>
      </c>
      <c r="V46">
        <f>入力シート!R46</f>
        <v>0</v>
      </c>
      <c r="W46" t="str">
        <f t="shared" si="12"/>
        <v/>
      </c>
      <c r="X46" t="str">
        <f t="shared" si="13"/>
        <v/>
      </c>
      <c r="Y46" t="str">
        <f>入力シート!AM46</f>
        <v/>
      </c>
      <c r="Z46">
        <f>入力シート!T46</f>
        <v>0</v>
      </c>
      <c r="AA46" t="str">
        <f t="shared" si="14"/>
        <v/>
      </c>
      <c r="AB46" t="str">
        <f t="shared" si="15"/>
        <v/>
      </c>
      <c r="AC46" t="str">
        <f>入力シート!AN46</f>
        <v/>
      </c>
      <c r="AD46">
        <f>入力シート!V46</f>
        <v>0</v>
      </c>
      <c r="AE46" t="str">
        <f t="shared" si="16"/>
        <v/>
      </c>
      <c r="AF46" t="str">
        <f t="shared" si="17"/>
        <v/>
      </c>
    </row>
    <row r="47" spans="1:32" x14ac:dyDescent="0.4">
      <c r="A47" s="87"/>
      <c r="B47" s="87"/>
      <c r="E47">
        <f>入力シート!B47</f>
        <v>0</v>
      </c>
      <c r="F47" t="str">
        <f>入力シート!C47&amp;"　"&amp;入力シート!D47</f>
        <v>　</v>
      </c>
      <c r="G47" t="str">
        <f>入力シート!E47&amp;" "&amp;入力シート!F47</f>
        <v xml:space="preserve"> </v>
      </c>
      <c r="H47" t="str">
        <f t="shared" si="9"/>
        <v>　</v>
      </c>
      <c r="J47">
        <f>入力シート!O47</f>
        <v>0</v>
      </c>
      <c r="K47">
        <f>IF(入力シート!I47="男",1,IF(入力シート!I47="女",2,0))</f>
        <v>0</v>
      </c>
      <c r="L47" s="86">
        <f>入力シート!J47</f>
        <v>0</v>
      </c>
      <c r="M47" s="85">
        <f>入力シート!K47</f>
        <v>0</v>
      </c>
      <c r="N47" s="85">
        <f>入力シート!L47</f>
        <v>0</v>
      </c>
      <c r="O47" s="85">
        <f>入力シート!N47</f>
        <v>0</v>
      </c>
      <c r="P47" s="85">
        <f>入力シート!M47</f>
        <v>0</v>
      </c>
      <c r="Q47" t="str">
        <f>入力シート!AK47</f>
        <v/>
      </c>
      <c r="S47" t="str">
        <f t="shared" si="10"/>
        <v/>
      </c>
      <c r="T47" t="str">
        <f t="shared" si="11"/>
        <v/>
      </c>
      <c r="U47" t="str">
        <f>入力シート!AL47</f>
        <v/>
      </c>
      <c r="V47">
        <f>入力シート!R47</f>
        <v>0</v>
      </c>
      <c r="W47" t="str">
        <f t="shared" si="12"/>
        <v/>
      </c>
      <c r="X47" t="str">
        <f t="shared" si="13"/>
        <v/>
      </c>
      <c r="Y47" t="str">
        <f>入力シート!AM47</f>
        <v/>
      </c>
      <c r="Z47">
        <f>入力シート!T47</f>
        <v>0</v>
      </c>
      <c r="AA47" t="str">
        <f t="shared" si="14"/>
        <v/>
      </c>
      <c r="AB47" t="str">
        <f t="shared" si="15"/>
        <v/>
      </c>
      <c r="AC47" t="str">
        <f>入力シート!AN47</f>
        <v/>
      </c>
      <c r="AD47">
        <f>入力シート!V47</f>
        <v>0</v>
      </c>
      <c r="AE47" t="str">
        <f t="shared" si="16"/>
        <v/>
      </c>
      <c r="AF47" t="str">
        <f t="shared" si="17"/>
        <v/>
      </c>
    </row>
    <row r="48" spans="1:32" x14ac:dyDescent="0.4">
      <c r="A48" s="87"/>
      <c r="B48" s="87"/>
      <c r="E48">
        <f>入力シート!B48</f>
        <v>0</v>
      </c>
      <c r="F48" t="str">
        <f>入力シート!C48&amp;"　"&amp;入力シート!D48</f>
        <v>　</v>
      </c>
      <c r="G48" t="str">
        <f>入力シート!E48&amp;" "&amp;入力シート!F48</f>
        <v xml:space="preserve"> </v>
      </c>
      <c r="H48" t="str">
        <f t="shared" ref="H48:H111" si="18">F48</f>
        <v>　</v>
      </c>
      <c r="J48">
        <f>入力シート!O48</f>
        <v>0</v>
      </c>
      <c r="K48">
        <f>IF(入力シート!I48="男",1,IF(入力シート!I48="女",2,0))</f>
        <v>0</v>
      </c>
      <c r="L48">
        <f>入力シート!J48</f>
        <v>0</v>
      </c>
      <c r="M48">
        <f>入力シート!K48</f>
        <v>0</v>
      </c>
      <c r="N48">
        <f>入力シート!L48</f>
        <v>0</v>
      </c>
      <c r="O48">
        <f>入力シート!N48</f>
        <v>0</v>
      </c>
      <c r="P48">
        <f>入力シート!M48</f>
        <v>0</v>
      </c>
      <c r="Q48" t="str">
        <f>入力シート!AK48</f>
        <v/>
      </c>
      <c r="S48" t="str">
        <f t="shared" ref="S48:S111" si="19">IF(Q48="","",0)</f>
        <v/>
      </c>
      <c r="T48" t="str">
        <f t="shared" ref="T48:T111" si="20">IF(Q48="","",2)</f>
        <v/>
      </c>
      <c r="U48" t="str">
        <f>入力シート!AL48</f>
        <v/>
      </c>
      <c r="V48">
        <f>入力シート!R48</f>
        <v>0</v>
      </c>
      <c r="W48" t="str">
        <f t="shared" ref="W48:W111" si="21">IF(U48="","",0)</f>
        <v/>
      </c>
      <c r="X48" t="str">
        <f t="shared" ref="X48:X111" si="22">IF(U48="","",2)</f>
        <v/>
      </c>
      <c r="Y48" t="str">
        <f>入力シート!AM48</f>
        <v/>
      </c>
      <c r="Z48">
        <f>入力シート!T48</f>
        <v>0</v>
      </c>
      <c r="AA48" t="str">
        <f t="shared" ref="AA48:AA111" si="23">IF(Y48="","",0)</f>
        <v/>
      </c>
      <c r="AB48" t="str">
        <f t="shared" ref="AB48:AB111" si="24">IF(Y48="","",2)</f>
        <v/>
      </c>
      <c r="AC48" t="str">
        <f>入力シート!AN48</f>
        <v/>
      </c>
      <c r="AD48">
        <f>入力シート!V48</f>
        <v>0</v>
      </c>
      <c r="AE48" t="str">
        <f t="shared" ref="AE48:AE111" si="25">IF(AC48="","",0)</f>
        <v/>
      </c>
      <c r="AF48" t="str">
        <f t="shared" ref="AF48:AF111" si="26">IF(AC48="","",2)</f>
        <v/>
      </c>
    </row>
    <row r="49" spans="1:32" x14ac:dyDescent="0.4">
      <c r="A49" s="87"/>
      <c r="B49" s="87"/>
      <c r="E49">
        <f>入力シート!B49</f>
        <v>0</v>
      </c>
      <c r="F49" t="str">
        <f>入力シート!C49&amp;"　"&amp;入力シート!D49</f>
        <v>　</v>
      </c>
      <c r="G49" t="str">
        <f>入力シート!E49&amp;" "&amp;入力シート!F49</f>
        <v xml:space="preserve"> </v>
      </c>
      <c r="H49" t="str">
        <f t="shared" si="18"/>
        <v>　</v>
      </c>
      <c r="J49">
        <f>入力シート!O49</f>
        <v>0</v>
      </c>
      <c r="K49">
        <f>IF(入力シート!I49="男",1,IF(入力シート!I49="女",2,0))</f>
        <v>0</v>
      </c>
      <c r="L49">
        <f>入力シート!J49</f>
        <v>0</v>
      </c>
      <c r="M49">
        <f>入力シート!K49</f>
        <v>0</v>
      </c>
      <c r="N49">
        <f>入力シート!L49</f>
        <v>0</v>
      </c>
      <c r="O49">
        <f>入力シート!N49</f>
        <v>0</v>
      </c>
      <c r="P49">
        <f>入力シート!M49</f>
        <v>0</v>
      </c>
      <c r="Q49" t="str">
        <f>入力シート!AK49</f>
        <v/>
      </c>
      <c r="S49" t="str">
        <f t="shared" si="19"/>
        <v/>
      </c>
      <c r="T49" t="str">
        <f t="shared" si="20"/>
        <v/>
      </c>
      <c r="U49" t="str">
        <f>入力シート!AL49</f>
        <v/>
      </c>
      <c r="V49">
        <f>入力シート!R49</f>
        <v>0</v>
      </c>
      <c r="W49" t="str">
        <f t="shared" si="21"/>
        <v/>
      </c>
      <c r="X49" t="str">
        <f t="shared" si="22"/>
        <v/>
      </c>
      <c r="Y49" t="str">
        <f>入力シート!AM49</f>
        <v/>
      </c>
      <c r="Z49">
        <f>入力シート!T49</f>
        <v>0</v>
      </c>
      <c r="AA49" t="str">
        <f t="shared" si="23"/>
        <v/>
      </c>
      <c r="AB49" t="str">
        <f t="shared" si="24"/>
        <v/>
      </c>
      <c r="AC49" t="str">
        <f>入力シート!AN49</f>
        <v/>
      </c>
      <c r="AD49">
        <f>入力シート!V49</f>
        <v>0</v>
      </c>
      <c r="AE49" t="str">
        <f t="shared" si="25"/>
        <v/>
      </c>
      <c r="AF49" t="str">
        <f t="shared" si="26"/>
        <v/>
      </c>
    </row>
    <row r="50" spans="1:32" x14ac:dyDescent="0.4">
      <c r="A50" s="87"/>
      <c r="B50" s="87"/>
      <c r="E50">
        <f>入力シート!B50</f>
        <v>0</v>
      </c>
      <c r="F50" t="str">
        <f>入力シート!C50&amp;"　"&amp;入力シート!D50</f>
        <v>　</v>
      </c>
      <c r="G50" t="str">
        <f>入力シート!E50&amp;" "&amp;入力シート!F50</f>
        <v xml:space="preserve"> </v>
      </c>
      <c r="H50" t="str">
        <f t="shared" si="18"/>
        <v>　</v>
      </c>
      <c r="J50">
        <f>入力シート!O50</f>
        <v>0</v>
      </c>
      <c r="K50">
        <f>IF(入力シート!I50="男",1,IF(入力シート!I50="女",2,0))</f>
        <v>0</v>
      </c>
      <c r="L50">
        <f>入力シート!J50</f>
        <v>0</v>
      </c>
      <c r="M50">
        <f>入力シート!K50</f>
        <v>0</v>
      </c>
      <c r="N50">
        <f>入力シート!L50</f>
        <v>0</v>
      </c>
      <c r="O50">
        <f>入力シート!N50</f>
        <v>0</v>
      </c>
      <c r="P50">
        <f>入力シート!M50</f>
        <v>0</v>
      </c>
      <c r="Q50" t="str">
        <f>入力シート!AK50</f>
        <v/>
      </c>
      <c r="S50" t="str">
        <f t="shared" si="19"/>
        <v/>
      </c>
      <c r="T50" t="str">
        <f t="shared" si="20"/>
        <v/>
      </c>
      <c r="U50" t="str">
        <f>入力シート!AL50</f>
        <v/>
      </c>
      <c r="V50">
        <f>入力シート!R50</f>
        <v>0</v>
      </c>
      <c r="W50" t="str">
        <f t="shared" si="21"/>
        <v/>
      </c>
      <c r="X50" t="str">
        <f t="shared" si="22"/>
        <v/>
      </c>
      <c r="Y50" t="str">
        <f>入力シート!AM50</f>
        <v/>
      </c>
      <c r="Z50">
        <f>入力シート!T50</f>
        <v>0</v>
      </c>
      <c r="AA50" t="str">
        <f t="shared" si="23"/>
        <v/>
      </c>
      <c r="AB50" t="str">
        <f t="shared" si="24"/>
        <v/>
      </c>
      <c r="AC50" t="str">
        <f>入力シート!AN50</f>
        <v/>
      </c>
      <c r="AD50">
        <f>入力シート!V50</f>
        <v>0</v>
      </c>
      <c r="AE50" t="str">
        <f t="shared" si="25"/>
        <v/>
      </c>
      <c r="AF50" t="str">
        <f t="shared" si="26"/>
        <v/>
      </c>
    </row>
    <row r="51" spans="1:32" x14ac:dyDescent="0.4">
      <c r="A51" s="87"/>
      <c r="B51" s="87"/>
      <c r="E51">
        <f>入力シート!B51</f>
        <v>0</v>
      </c>
      <c r="F51" t="str">
        <f>入力シート!C51&amp;"　"&amp;入力シート!D51</f>
        <v>　</v>
      </c>
      <c r="G51" t="str">
        <f>入力シート!E51&amp;" "&amp;入力シート!F51</f>
        <v xml:space="preserve"> </v>
      </c>
      <c r="H51" t="str">
        <f t="shared" si="18"/>
        <v>　</v>
      </c>
      <c r="J51">
        <f>入力シート!O51</f>
        <v>0</v>
      </c>
      <c r="K51">
        <f>IF(入力シート!I51="男",1,IF(入力シート!I51="女",2,0))</f>
        <v>0</v>
      </c>
      <c r="L51">
        <f>入力シート!J51</f>
        <v>0</v>
      </c>
      <c r="M51">
        <f>入力シート!K51</f>
        <v>0</v>
      </c>
      <c r="N51">
        <f>入力シート!L51</f>
        <v>0</v>
      </c>
      <c r="O51">
        <f>入力シート!N51</f>
        <v>0</v>
      </c>
      <c r="P51">
        <f>入力シート!M51</f>
        <v>0</v>
      </c>
      <c r="Q51" t="str">
        <f>入力シート!AK51</f>
        <v/>
      </c>
      <c r="S51" t="str">
        <f t="shared" si="19"/>
        <v/>
      </c>
      <c r="T51" t="str">
        <f t="shared" si="20"/>
        <v/>
      </c>
      <c r="U51" t="str">
        <f>入力シート!AL51</f>
        <v/>
      </c>
      <c r="V51">
        <f>入力シート!R51</f>
        <v>0</v>
      </c>
      <c r="W51" t="str">
        <f t="shared" si="21"/>
        <v/>
      </c>
      <c r="X51" t="str">
        <f t="shared" si="22"/>
        <v/>
      </c>
      <c r="Y51" t="str">
        <f>入力シート!AM51</f>
        <v/>
      </c>
      <c r="Z51">
        <f>入力シート!T51</f>
        <v>0</v>
      </c>
      <c r="AA51" t="str">
        <f t="shared" si="23"/>
        <v/>
      </c>
      <c r="AB51" t="str">
        <f t="shared" si="24"/>
        <v/>
      </c>
      <c r="AC51" t="str">
        <f>入力シート!AN51</f>
        <v/>
      </c>
      <c r="AD51">
        <f>入力シート!V51</f>
        <v>0</v>
      </c>
      <c r="AE51" t="str">
        <f t="shared" si="25"/>
        <v/>
      </c>
      <c r="AF51" t="str">
        <f t="shared" si="26"/>
        <v/>
      </c>
    </row>
    <row r="52" spans="1:32" x14ac:dyDescent="0.4">
      <c r="A52" s="87"/>
      <c r="B52" s="87"/>
      <c r="E52">
        <f>入力シート!B52</f>
        <v>0</v>
      </c>
      <c r="F52" t="str">
        <f>入力シート!C52&amp;"　"&amp;入力シート!D52</f>
        <v>　</v>
      </c>
      <c r="G52" t="str">
        <f>入力シート!E52&amp;" "&amp;入力シート!F52</f>
        <v xml:space="preserve"> </v>
      </c>
      <c r="H52" t="str">
        <f t="shared" si="18"/>
        <v>　</v>
      </c>
      <c r="J52">
        <f>入力シート!O52</f>
        <v>0</v>
      </c>
      <c r="K52">
        <f>IF(入力シート!I52="男",1,IF(入力シート!I52="女",2,0))</f>
        <v>0</v>
      </c>
      <c r="L52">
        <f>入力シート!J52</f>
        <v>0</v>
      </c>
      <c r="M52">
        <f>入力シート!K52</f>
        <v>0</v>
      </c>
      <c r="N52">
        <f>入力シート!L52</f>
        <v>0</v>
      </c>
      <c r="O52">
        <f>入力シート!N52</f>
        <v>0</v>
      </c>
      <c r="P52">
        <f>入力シート!M52</f>
        <v>0</v>
      </c>
      <c r="Q52" t="str">
        <f>入力シート!AK52</f>
        <v/>
      </c>
      <c r="S52" t="str">
        <f t="shared" si="19"/>
        <v/>
      </c>
      <c r="T52" t="str">
        <f t="shared" si="20"/>
        <v/>
      </c>
      <c r="U52" t="str">
        <f>入力シート!AL52</f>
        <v/>
      </c>
      <c r="V52">
        <f>入力シート!R52</f>
        <v>0</v>
      </c>
      <c r="W52" t="str">
        <f t="shared" si="21"/>
        <v/>
      </c>
      <c r="X52" t="str">
        <f t="shared" si="22"/>
        <v/>
      </c>
      <c r="Y52" t="str">
        <f>入力シート!AM52</f>
        <v/>
      </c>
      <c r="Z52">
        <f>入力シート!T52</f>
        <v>0</v>
      </c>
      <c r="AA52" t="str">
        <f t="shared" si="23"/>
        <v/>
      </c>
      <c r="AB52" t="str">
        <f t="shared" si="24"/>
        <v/>
      </c>
      <c r="AC52" t="str">
        <f>入力シート!AN52</f>
        <v/>
      </c>
      <c r="AD52">
        <f>入力シート!V52</f>
        <v>0</v>
      </c>
      <c r="AE52" t="str">
        <f t="shared" si="25"/>
        <v/>
      </c>
      <c r="AF52" t="str">
        <f t="shared" si="26"/>
        <v/>
      </c>
    </row>
    <row r="53" spans="1:32" x14ac:dyDescent="0.4">
      <c r="A53" s="87"/>
      <c r="B53" s="87"/>
      <c r="E53">
        <f>入力シート!B53</f>
        <v>0</v>
      </c>
      <c r="F53" t="str">
        <f>入力シート!C53&amp;"　"&amp;入力シート!D53</f>
        <v>　</v>
      </c>
      <c r="G53" t="str">
        <f>入力シート!E53&amp;" "&amp;入力シート!F53</f>
        <v xml:space="preserve"> </v>
      </c>
      <c r="H53" t="str">
        <f t="shared" si="18"/>
        <v>　</v>
      </c>
      <c r="J53">
        <f>入力シート!O53</f>
        <v>0</v>
      </c>
      <c r="K53">
        <f>IF(入力シート!I53="男",1,IF(入力シート!I53="女",2,0))</f>
        <v>0</v>
      </c>
      <c r="L53">
        <f>入力シート!J53</f>
        <v>0</v>
      </c>
      <c r="M53">
        <f>入力シート!K53</f>
        <v>0</v>
      </c>
      <c r="N53">
        <f>入力シート!L53</f>
        <v>0</v>
      </c>
      <c r="O53">
        <f>入力シート!N53</f>
        <v>0</v>
      </c>
      <c r="P53">
        <f>入力シート!M53</f>
        <v>0</v>
      </c>
      <c r="Q53" t="str">
        <f>入力シート!AK53</f>
        <v/>
      </c>
      <c r="S53" t="str">
        <f t="shared" si="19"/>
        <v/>
      </c>
      <c r="T53" t="str">
        <f t="shared" si="20"/>
        <v/>
      </c>
      <c r="U53" t="str">
        <f>入力シート!AL53</f>
        <v/>
      </c>
      <c r="V53">
        <f>入力シート!R53</f>
        <v>0</v>
      </c>
      <c r="W53" t="str">
        <f t="shared" si="21"/>
        <v/>
      </c>
      <c r="X53" t="str">
        <f t="shared" si="22"/>
        <v/>
      </c>
      <c r="Y53" t="str">
        <f>入力シート!AM53</f>
        <v/>
      </c>
      <c r="Z53">
        <f>入力シート!T53</f>
        <v>0</v>
      </c>
      <c r="AA53" t="str">
        <f t="shared" si="23"/>
        <v/>
      </c>
      <c r="AB53" t="str">
        <f t="shared" si="24"/>
        <v/>
      </c>
      <c r="AC53" t="str">
        <f>入力シート!AN53</f>
        <v/>
      </c>
      <c r="AD53">
        <f>入力シート!V53</f>
        <v>0</v>
      </c>
      <c r="AE53" t="str">
        <f t="shared" si="25"/>
        <v/>
      </c>
      <c r="AF53" t="str">
        <f t="shared" si="26"/>
        <v/>
      </c>
    </row>
    <row r="54" spans="1:32" x14ac:dyDescent="0.4">
      <c r="A54" s="87"/>
      <c r="B54" s="87"/>
      <c r="E54">
        <f>入力シート!B54</f>
        <v>0</v>
      </c>
      <c r="F54" t="str">
        <f>入力シート!C54&amp;"　"&amp;入力シート!D54</f>
        <v>　</v>
      </c>
      <c r="G54" t="str">
        <f>入力シート!E54&amp;" "&amp;入力シート!F54</f>
        <v xml:space="preserve"> </v>
      </c>
      <c r="H54" t="str">
        <f t="shared" si="18"/>
        <v>　</v>
      </c>
      <c r="J54">
        <f>入力シート!O54</f>
        <v>0</v>
      </c>
      <c r="K54">
        <f>IF(入力シート!I54="男",1,IF(入力シート!I54="女",2,0))</f>
        <v>0</v>
      </c>
      <c r="L54">
        <f>入力シート!J54</f>
        <v>0</v>
      </c>
      <c r="M54">
        <f>入力シート!K54</f>
        <v>0</v>
      </c>
      <c r="N54">
        <f>入力シート!L54</f>
        <v>0</v>
      </c>
      <c r="O54">
        <f>入力シート!N54</f>
        <v>0</v>
      </c>
      <c r="P54">
        <f>入力シート!M54</f>
        <v>0</v>
      </c>
      <c r="Q54" t="str">
        <f>入力シート!AK54</f>
        <v/>
      </c>
      <c r="S54" t="str">
        <f t="shared" si="19"/>
        <v/>
      </c>
      <c r="T54" t="str">
        <f t="shared" si="20"/>
        <v/>
      </c>
      <c r="U54" t="str">
        <f>入力シート!AL54</f>
        <v/>
      </c>
      <c r="V54">
        <f>入力シート!R54</f>
        <v>0</v>
      </c>
      <c r="W54" t="str">
        <f t="shared" si="21"/>
        <v/>
      </c>
      <c r="X54" t="str">
        <f t="shared" si="22"/>
        <v/>
      </c>
      <c r="Y54" t="str">
        <f>入力シート!AM54</f>
        <v/>
      </c>
      <c r="Z54">
        <f>入力シート!T54</f>
        <v>0</v>
      </c>
      <c r="AA54" t="str">
        <f t="shared" si="23"/>
        <v/>
      </c>
      <c r="AB54" t="str">
        <f t="shared" si="24"/>
        <v/>
      </c>
      <c r="AC54" t="str">
        <f>入力シート!AN54</f>
        <v/>
      </c>
      <c r="AD54">
        <f>入力シート!V54</f>
        <v>0</v>
      </c>
      <c r="AE54" t="str">
        <f t="shared" si="25"/>
        <v/>
      </c>
      <c r="AF54" t="str">
        <f t="shared" si="26"/>
        <v/>
      </c>
    </row>
    <row r="55" spans="1:32" x14ac:dyDescent="0.4">
      <c r="A55" s="87"/>
      <c r="B55" s="87"/>
      <c r="E55">
        <f>入力シート!B55</f>
        <v>0</v>
      </c>
      <c r="F55" t="str">
        <f>入力シート!C55&amp;"　"&amp;入力シート!D55</f>
        <v>　</v>
      </c>
      <c r="G55" t="str">
        <f>入力シート!E55&amp;" "&amp;入力シート!F55</f>
        <v xml:space="preserve"> </v>
      </c>
      <c r="H55" t="str">
        <f t="shared" si="18"/>
        <v>　</v>
      </c>
      <c r="J55">
        <f>入力シート!O55</f>
        <v>0</v>
      </c>
      <c r="K55">
        <f>IF(入力シート!I55="男",1,IF(入力シート!I55="女",2,0))</f>
        <v>0</v>
      </c>
      <c r="L55">
        <f>入力シート!J55</f>
        <v>0</v>
      </c>
      <c r="M55">
        <f>入力シート!K55</f>
        <v>0</v>
      </c>
      <c r="N55">
        <f>入力シート!L55</f>
        <v>0</v>
      </c>
      <c r="O55">
        <f>入力シート!N55</f>
        <v>0</v>
      </c>
      <c r="P55">
        <f>入力シート!M55</f>
        <v>0</v>
      </c>
      <c r="Q55" t="str">
        <f>入力シート!AK55</f>
        <v/>
      </c>
      <c r="S55" t="str">
        <f t="shared" si="19"/>
        <v/>
      </c>
      <c r="T55" t="str">
        <f t="shared" si="20"/>
        <v/>
      </c>
      <c r="U55" t="str">
        <f>入力シート!AL55</f>
        <v/>
      </c>
      <c r="V55">
        <f>入力シート!R55</f>
        <v>0</v>
      </c>
      <c r="W55" t="str">
        <f t="shared" si="21"/>
        <v/>
      </c>
      <c r="X55" t="str">
        <f t="shared" si="22"/>
        <v/>
      </c>
      <c r="Y55" t="str">
        <f>入力シート!AM55</f>
        <v/>
      </c>
      <c r="Z55">
        <f>入力シート!T55</f>
        <v>0</v>
      </c>
      <c r="AA55" t="str">
        <f t="shared" si="23"/>
        <v/>
      </c>
      <c r="AB55" t="str">
        <f t="shared" si="24"/>
        <v/>
      </c>
      <c r="AC55" t="str">
        <f>入力シート!AN55</f>
        <v/>
      </c>
      <c r="AD55">
        <f>入力シート!V55</f>
        <v>0</v>
      </c>
      <c r="AE55" t="str">
        <f t="shared" si="25"/>
        <v/>
      </c>
      <c r="AF55" t="str">
        <f t="shared" si="26"/>
        <v/>
      </c>
    </row>
    <row r="56" spans="1:32" x14ac:dyDescent="0.4">
      <c r="A56" s="87"/>
      <c r="B56" s="87"/>
      <c r="E56">
        <f>入力シート!B56</f>
        <v>0</v>
      </c>
      <c r="F56" t="str">
        <f>入力シート!C56&amp;"　"&amp;入力シート!D56</f>
        <v>　</v>
      </c>
      <c r="G56" t="str">
        <f>入力シート!E56&amp;" "&amp;入力シート!F56</f>
        <v xml:space="preserve"> </v>
      </c>
      <c r="H56" t="str">
        <f t="shared" si="18"/>
        <v>　</v>
      </c>
      <c r="J56">
        <f>入力シート!O56</f>
        <v>0</v>
      </c>
      <c r="K56">
        <f>IF(入力シート!I56="男",1,IF(入力シート!I56="女",2,0))</f>
        <v>0</v>
      </c>
      <c r="L56">
        <f>入力シート!J56</f>
        <v>0</v>
      </c>
      <c r="M56">
        <f>入力シート!K56</f>
        <v>0</v>
      </c>
      <c r="N56">
        <f>入力シート!L56</f>
        <v>0</v>
      </c>
      <c r="O56">
        <f>入力シート!N56</f>
        <v>0</v>
      </c>
      <c r="P56">
        <f>入力シート!M56</f>
        <v>0</v>
      </c>
      <c r="Q56" t="str">
        <f>入力シート!AK56</f>
        <v/>
      </c>
      <c r="S56" t="str">
        <f t="shared" si="19"/>
        <v/>
      </c>
      <c r="T56" t="str">
        <f t="shared" si="20"/>
        <v/>
      </c>
      <c r="U56" t="str">
        <f>入力シート!AL56</f>
        <v/>
      </c>
      <c r="V56">
        <f>入力シート!R56</f>
        <v>0</v>
      </c>
      <c r="W56" t="str">
        <f t="shared" si="21"/>
        <v/>
      </c>
      <c r="X56" t="str">
        <f t="shared" si="22"/>
        <v/>
      </c>
      <c r="Y56" t="str">
        <f>入力シート!AM56</f>
        <v/>
      </c>
      <c r="Z56">
        <f>入力シート!T56</f>
        <v>0</v>
      </c>
      <c r="AA56" t="str">
        <f t="shared" si="23"/>
        <v/>
      </c>
      <c r="AB56" t="str">
        <f t="shared" si="24"/>
        <v/>
      </c>
      <c r="AC56" t="str">
        <f>入力シート!AN56</f>
        <v/>
      </c>
      <c r="AD56">
        <f>入力シート!V56</f>
        <v>0</v>
      </c>
      <c r="AE56" t="str">
        <f t="shared" si="25"/>
        <v/>
      </c>
      <c r="AF56" t="str">
        <f t="shared" si="26"/>
        <v/>
      </c>
    </row>
    <row r="57" spans="1:32" x14ac:dyDescent="0.4">
      <c r="A57" s="87"/>
      <c r="B57" s="87"/>
      <c r="E57">
        <f>入力シート!B57</f>
        <v>0</v>
      </c>
      <c r="F57" t="str">
        <f>入力シート!C57&amp;"　"&amp;入力シート!D57</f>
        <v>　</v>
      </c>
      <c r="G57" t="str">
        <f>入力シート!E57&amp;" "&amp;入力シート!F57</f>
        <v xml:space="preserve"> </v>
      </c>
      <c r="H57" t="str">
        <f t="shared" si="18"/>
        <v>　</v>
      </c>
      <c r="J57">
        <f>入力シート!O57</f>
        <v>0</v>
      </c>
      <c r="K57">
        <f>IF(入力シート!I57="男",1,IF(入力シート!I57="女",2,0))</f>
        <v>0</v>
      </c>
      <c r="L57">
        <f>入力シート!J57</f>
        <v>0</v>
      </c>
      <c r="M57">
        <f>入力シート!K57</f>
        <v>0</v>
      </c>
      <c r="N57">
        <f>入力シート!L57</f>
        <v>0</v>
      </c>
      <c r="O57">
        <f>入力シート!N57</f>
        <v>0</v>
      </c>
      <c r="P57">
        <f>入力シート!M57</f>
        <v>0</v>
      </c>
      <c r="Q57" t="str">
        <f>入力シート!AK57</f>
        <v/>
      </c>
      <c r="S57" t="str">
        <f t="shared" si="19"/>
        <v/>
      </c>
      <c r="T57" t="str">
        <f t="shared" si="20"/>
        <v/>
      </c>
      <c r="U57" t="str">
        <f>入力シート!AL57</f>
        <v/>
      </c>
      <c r="V57">
        <f>入力シート!R57</f>
        <v>0</v>
      </c>
      <c r="W57" t="str">
        <f t="shared" si="21"/>
        <v/>
      </c>
      <c r="X57" t="str">
        <f t="shared" si="22"/>
        <v/>
      </c>
      <c r="Y57" t="str">
        <f>入力シート!AM57</f>
        <v/>
      </c>
      <c r="Z57">
        <f>入力シート!T57</f>
        <v>0</v>
      </c>
      <c r="AA57" t="str">
        <f t="shared" si="23"/>
        <v/>
      </c>
      <c r="AB57" t="str">
        <f t="shared" si="24"/>
        <v/>
      </c>
      <c r="AC57" t="str">
        <f>入力シート!AN57</f>
        <v/>
      </c>
      <c r="AD57">
        <f>入力シート!V57</f>
        <v>0</v>
      </c>
      <c r="AE57" t="str">
        <f t="shared" si="25"/>
        <v/>
      </c>
      <c r="AF57" t="str">
        <f t="shared" si="26"/>
        <v/>
      </c>
    </row>
    <row r="58" spans="1:32" x14ac:dyDescent="0.4">
      <c r="A58" s="87"/>
      <c r="B58" s="87"/>
      <c r="E58">
        <f>入力シート!B58</f>
        <v>0</v>
      </c>
      <c r="F58" t="str">
        <f>入力シート!C58&amp;"　"&amp;入力シート!D58</f>
        <v>　</v>
      </c>
      <c r="G58" t="str">
        <f>入力シート!E58&amp;" "&amp;入力シート!F58</f>
        <v xml:space="preserve"> </v>
      </c>
      <c r="H58" t="str">
        <f t="shared" si="18"/>
        <v>　</v>
      </c>
      <c r="J58">
        <f>入力シート!O58</f>
        <v>0</v>
      </c>
      <c r="K58">
        <f>IF(入力シート!I58="男",1,IF(入力シート!I58="女",2,0))</f>
        <v>0</v>
      </c>
      <c r="L58">
        <f>入力シート!J58</f>
        <v>0</v>
      </c>
      <c r="M58">
        <f>入力シート!K58</f>
        <v>0</v>
      </c>
      <c r="N58">
        <f>入力シート!L58</f>
        <v>0</v>
      </c>
      <c r="O58">
        <f>入力シート!N58</f>
        <v>0</v>
      </c>
      <c r="P58">
        <f>入力シート!M58</f>
        <v>0</v>
      </c>
      <c r="Q58" t="str">
        <f>入力シート!AK58</f>
        <v/>
      </c>
      <c r="S58" t="str">
        <f t="shared" si="19"/>
        <v/>
      </c>
      <c r="T58" t="str">
        <f t="shared" si="20"/>
        <v/>
      </c>
      <c r="U58" t="str">
        <f>入力シート!AL58</f>
        <v/>
      </c>
      <c r="V58">
        <f>入力シート!R58</f>
        <v>0</v>
      </c>
      <c r="W58" t="str">
        <f t="shared" si="21"/>
        <v/>
      </c>
      <c r="X58" t="str">
        <f t="shared" si="22"/>
        <v/>
      </c>
      <c r="Y58" t="str">
        <f>入力シート!AM58</f>
        <v/>
      </c>
      <c r="Z58">
        <f>入力シート!T58</f>
        <v>0</v>
      </c>
      <c r="AA58" t="str">
        <f t="shared" si="23"/>
        <v/>
      </c>
      <c r="AB58" t="str">
        <f t="shared" si="24"/>
        <v/>
      </c>
      <c r="AC58" t="str">
        <f>入力シート!AN58</f>
        <v/>
      </c>
      <c r="AD58">
        <f>入力シート!V58</f>
        <v>0</v>
      </c>
      <c r="AE58" t="str">
        <f t="shared" si="25"/>
        <v/>
      </c>
      <c r="AF58" t="str">
        <f t="shared" si="26"/>
        <v/>
      </c>
    </row>
    <row r="59" spans="1:32" x14ac:dyDescent="0.4">
      <c r="A59" s="87"/>
      <c r="B59" s="87"/>
      <c r="E59">
        <f>入力シート!B59</f>
        <v>0</v>
      </c>
      <c r="F59" t="str">
        <f>入力シート!C59&amp;"　"&amp;入力シート!D59</f>
        <v>　</v>
      </c>
      <c r="G59" t="str">
        <f>入力シート!E59&amp;" "&amp;入力シート!F59</f>
        <v xml:space="preserve"> </v>
      </c>
      <c r="H59" t="str">
        <f t="shared" si="18"/>
        <v>　</v>
      </c>
      <c r="J59">
        <f>入力シート!O59</f>
        <v>0</v>
      </c>
      <c r="K59">
        <f>IF(入力シート!I59="男",1,IF(入力シート!I59="女",2,0))</f>
        <v>0</v>
      </c>
      <c r="L59">
        <f>入力シート!J59</f>
        <v>0</v>
      </c>
      <c r="M59">
        <f>入力シート!K59</f>
        <v>0</v>
      </c>
      <c r="N59">
        <f>入力シート!L59</f>
        <v>0</v>
      </c>
      <c r="O59">
        <f>入力シート!N59</f>
        <v>0</v>
      </c>
      <c r="P59">
        <f>入力シート!M59</f>
        <v>0</v>
      </c>
      <c r="Q59" t="str">
        <f>入力シート!AK59</f>
        <v/>
      </c>
      <c r="S59" t="str">
        <f t="shared" si="19"/>
        <v/>
      </c>
      <c r="T59" t="str">
        <f t="shared" si="20"/>
        <v/>
      </c>
      <c r="U59" t="str">
        <f>入力シート!AL59</f>
        <v/>
      </c>
      <c r="V59">
        <f>入力シート!R59</f>
        <v>0</v>
      </c>
      <c r="W59" t="str">
        <f t="shared" si="21"/>
        <v/>
      </c>
      <c r="X59" t="str">
        <f t="shared" si="22"/>
        <v/>
      </c>
      <c r="Y59" t="str">
        <f>入力シート!AM59</f>
        <v/>
      </c>
      <c r="Z59">
        <f>入力シート!T59</f>
        <v>0</v>
      </c>
      <c r="AA59" t="str">
        <f t="shared" si="23"/>
        <v/>
      </c>
      <c r="AB59" t="str">
        <f t="shared" si="24"/>
        <v/>
      </c>
      <c r="AC59" t="str">
        <f>入力シート!AN59</f>
        <v/>
      </c>
      <c r="AD59">
        <f>入力シート!V59</f>
        <v>0</v>
      </c>
      <c r="AE59" t="str">
        <f t="shared" si="25"/>
        <v/>
      </c>
      <c r="AF59" t="str">
        <f t="shared" si="26"/>
        <v/>
      </c>
    </row>
    <row r="60" spans="1:32" x14ac:dyDescent="0.4">
      <c r="A60" s="87"/>
      <c r="B60" s="87"/>
      <c r="E60">
        <f>入力シート!B60</f>
        <v>0</v>
      </c>
      <c r="F60" t="str">
        <f>入力シート!C60&amp;"　"&amp;入力シート!D60</f>
        <v>　</v>
      </c>
      <c r="G60" t="str">
        <f>入力シート!E60&amp;" "&amp;入力シート!F60</f>
        <v xml:space="preserve"> </v>
      </c>
      <c r="H60" t="str">
        <f t="shared" si="18"/>
        <v>　</v>
      </c>
      <c r="J60">
        <f>入力シート!O60</f>
        <v>0</v>
      </c>
      <c r="K60">
        <f>IF(入力シート!I60="男",1,IF(入力シート!I60="女",2,0))</f>
        <v>0</v>
      </c>
      <c r="L60">
        <f>入力シート!J60</f>
        <v>0</v>
      </c>
      <c r="M60">
        <f>入力シート!K60</f>
        <v>0</v>
      </c>
      <c r="N60">
        <f>入力シート!L60</f>
        <v>0</v>
      </c>
      <c r="O60">
        <f>入力シート!N60</f>
        <v>0</v>
      </c>
      <c r="P60">
        <f>入力シート!M60</f>
        <v>0</v>
      </c>
      <c r="Q60" t="str">
        <f>入力シート!AK60</f>
        <v/>
      </c>
      <c r="S60" t="str">
        <f t="shared" si="19"/>
        <v/>
      </c>
      <c r="T60" t="str">
        <f t="shared" si="20"/>
        <v/>
      </c>
      <c r="U60" t="str">
        <f>入力シート!AL60</f>
        <v/>
      </c>
      <c r="V60">
        <f>入力シート!R60</f>
        <v>0</v>
      </c>
      <c r="W60" t="str">
        <f t="shared" si="21"/>
        <v/>
      </c>
      <c r="X60" t="str">
        <f t="shared" si="22"/>
        <v/>
      </c>
      <c r="Y60" t="str">
        <f>入力シート!AM60</f>
        <v/>
      </c>
      <c r="Z60">
        <f>入力シート!T60</f>
        <v>0</v>
      </c>
      <c r="AA60" t="str">
        <f t="shared" si="23"/>
        <v/>
      </c>
      <c r="AB60" t="str">
        <f t="shared" si="24"/>
        <v/>
      </c>
      <c r="AC60" t="str">
        <f>入力シート!AN60</f>
        <v/>
      </c>
      <c r="AD60">
        <f>入力シート!V60</f>
        <v>0</v>
      </c>
      <c r="AE60" t="str">
        <f t="shared" si="25"/>
        <v/>
      </c>
      <c r="AF60" t="str">
        <f t="shared" si="26"/>
        <v/>
      </c>
    </row>
    <row r="61" spans="1:32" x14ac:dyDescent="0.4">
      <c r="A61" s="87"/>
      <c r="B61" s="87"/>
      <c r="E61">
        <f>入力シート!B61</f>
        <v>0</v>
      </c>
      <c r="F61" t="str">
        <f>入力シート!C61&amp;"　"&amp;入力シート!D61</f>
        <v>　</v>
      </c>
      <c r="G61" t="str">
        <f>入力シート!E61&amp;" "&amp;入力シート!F61</f>
        <v xml:space="preserve"> </v>
      </c>
      <c r="H61" t="str">
        <f t="shared" si="18"/>
        <v>　</v>
      </c>
      <c r="J61">
        <f>入力シート!O61</f>
        <v>0</v>
      </c>
      <c r="K61">
        <f>IF(入力シート!I61="男",1,IF(入力シート!I61="女",2,0))</f>
        <v>0</v>
      </c>
      <c r="L61">
        <f>入力シート!J61</f>
        <v>0</v>
      </c>
      <c r="M61">
        <f>入力シート!K61</f>
        <v>0</v>
      </c>
      <c r="N61">
        <f>入力シート!L61</f>
        <v>0</v>
      </c>
      <c r="O61">
        <f>入力シート!N61</f>
        <v>0</v>
      </c>
      <c r="P61">
        <f>入力シート!M61</f>
        <v>0</v>
      </c>
      <c r="Q61" t="str">
        <f>入力シート!AK61</f>
        <v/>
      </c>
      <c r="S61" t="str">
        <f t="shared" si="19"/>
        <v/>
      </c>
      <c r="T61" t="str">
        <f t="shared" si="20"/>
        <v/>
      </c>
      <c r="U61" t="str">
        <f>入力シート!AL61</f>
        <v/>
      </c>
      <c r="V61">
        <f>入力シート!R61</f>
        <v>0</v>
      </c>
      <c r="W61" t="str">
        <f t="shared" si="21"/>
        <v/>
      </c>
      <c r="X61" t="str">
        <f t="shared" si="22"/>
        <v/>
      </c>
      <c r="Y61" t="str">
        <f>入力シート!AM61</f>
        <v/>
      </c>
      <c r="Z61">
        <f>入力シート!T61</f>
        <v>0</v>
      </c>
      <c r="AA61" t="str">
        <f t="shared" si="23"/>
        <v/>
      </c>
      <c r="AB61" t="str">
        <f t="shared" si="24"/>
        <v/>
      </c>
      <c r="AC61" t="str">
        <f>入力シート!AN61</f>
        <v/>
      </c>
      <c r="AD61">
        <f>入力シート!V61</f>
        <v>0</v>
      </c>
      <c r="AE61" t="str">
        <f t="shared" si="25"/>
        <v/>
      </c>
      <c r="AF61" t="str">
        <f t="shared" si="26"/>
        <v/>
      </c>
    </row>
    <row r="62" spans="1:32" x14ac:dyDescent="0.4">
      <c r="A62" s="87"/>
      <c r="B62" s="87"/>
      <c r="E62">
        <f>入力シート!B62</f>
        <v>0</v>
      </c>
      <c r="F62" t="str">
        <f>入力シート!C62&amp;"　"&amp;入力シート!D62</f>
        <v>　</v>
      </c>
      <c r="G62" t="str">
        <f>入力シート!E62&amp;" "&amp;入力シート!F62</f>
        <v xml:space="preserve"> </v>
      </c>
      <c r="H62" t="str">
        <f t="shared" si="18"/>
        <v>　</v>
      </c>
      <c r="J62">
        <f>入力シート!O62</f>
        <v>0</v>
      </c>
      <c r="K62">
        <f>IF(入力シート!I62="男",1,IF(入力シート!I62="女",2,0))</f>
        <v>0</v>
      </c>
      <c r="L62">
        <f>入力シート!J62</f>
        <v>0</v>
      </c>
      <c r="M62">
        <f>入力シート!K62</f>
        <v>0</v>
      </c>
      <c r="N62">
        <f>入力シート!L62</f>
        <v>0</v>
      </c>
      <c r="O62">
        <f>入力シート!N62</f>
        <v>0</v>
      </c>
      <c r="P62">
        <f>入力シート!M62</f>
        <v>0</v>
      </c>
      <c r="Q62" t="str">
        <f>入力シート!AK62</f>
        <v/>
      </c>
      <c r="S62" t="str">
        <f t="shared" si="19"/>
        <v/>
      </c>
      <c r="T62" t="str">
        <f t="shared" si="20"/>
        <v/>
      </c>
      <c r="U62" t="str">
        <f>入力シート!AL62</f>
        <v/>
      </c>
      <c r="V62">
        <f>入力シート!R62</f>
        <v>0</v>
      </c>
      <c r="W62" t="str">
        <f t="shared" si="21"/>
        <v/>
      </c>
      <c r="X62" t="str">
        <f t="shared" si="22"/>
        <v/>
      </c>
      <c r="Y62" t="str">
        <f>入力シート!AM62</f>
        <v/>
      </c>
      <c r="Z62">
        <f>入力シート!T62</f>
        <v>0</v>
      </c>
      <c r="AA62" t="str">
        <f t="shared" si="23"/>
        <v/>
      </c>
      <c r="AB62" t="str">
        <f t="shared" si="24"/>
        <v/>
      </c>
      <c r="AC62" t="str">
        <f>入力シート!AN62</f>
        <v/>
      </c>
      <c r="AD62">
        <f>入力シート!V62</f>
        <v>0</v>
      </c>
      <c r="AE62" t="str">
        <f t="shared" si="25"/>
        <v/>
      </c>
      <c r="AF62" t="str">
        <f t="shared" si="26"/>
        <v/>
      </c>
    </row>
    <row r="63" spans="1:32" x14ac:dyDescent="0.4">
      <c r="A63" s="87"/>
      <c r="B63" s="87"/>
      <c r="E63">
        <f>入力シート!B63</f>
        <v>0</v>
      </c>
      <c r="F63" t="str">
        <f>入力シート!C63&amp;"　"&amp;入力シート!D63</f>
        <v>　</v>
      </c>
      <c r="G63" t="str">
        <f>入力シート!E63&amp;" "&amp;入力シート!F63</f>
        <v xml:space="preserve"> </v>
      </c>
      <c r="H63" t="str">
        <f t="shared" si="18"/>
        <v>　</v>
      </c>
      <c r="J63">
        <f>入力シート!O63</f>
        <v>0</v>
      </c>
      <c r="K63">
        <f>IF(入力シート!I63="男",1,IF(入力シート!I63="女",2,0))</f>
        <v>0</v>
      </c>
      <c r="L63">
        <f>入力シート!J63</f>
        <v>0</v>
      </c>
      <c r="M63">
        <f>入力シート!K63</f>
        <v>0</v>
      </c>
      <c r="N63">
        <f>入力シート!L63</f>
        <v>0</v>
      </c>
      <c r="O63">
        <f>入力シート!N63</f>
        <v>0</v>
      </c>
      <c r="P63">
        <f>入力シート!M63</f>
        <v>0</v>
      </c>
      <c r="Q63" t="str">
        <f>入力シート!AK63</f>
        <v/>
      </c>
      <c r="S63" t="str">
        <f t="shared" si="19"/>
        <v/>
      </c>
      <c r="T63" t="str">
        <f t="shared" si="20"/>
        <v/>
      </c>
      <c r="U63" t="str">
        <f>入力シート!AL63</f>
        <v/>
      </c>
      <c r="V63">
        <f>入力シート!R63</f>
        <v>0</v>
      </c>
      <c r="W63" t="str">
        <f t="shared" si="21"/>
        <v/>
      </c>
      <c r="X63" t="str">
        <f t="shared" si="22"/>
        <v/>
      </c>
      <c r="Y63" t="str">
        <f>入力シート!AM63</f>
        <v/>
      </c>
      <c r="Z63">
        <f>入力シート!T63</f>
        <v>0</v>
      </c>
      <c r="AA63" t="str">
        <f t="shared" si="23"/>
        <v/>
      </c>
      <c r="AB63" t="str">
        <f t="shared" si="24"/>
        <v/>
      </c>
      <c r="AC63" t="str">
        <f>入力シート!AN63</f>
        <v/>
      </c>
      <c r="AD63">
        <f>入力シート!V63</f>
        <v>0</v>
      </c>
      <c r="AE63" t="str">
        <f t="shared" si="25"/>
        <v/>
      </c>
      <c r="AF63" t="str">
        <f t="shared" si="26"/>
        <v/>
      </c>
    </row>
    <row r="64" spans="1:32" x14ac:dyDescent="0.4">
      <c r="A64" s="87"/>
      <c r="B64" s="87"/>
      <c r="E64">
        <f>入力シート!B64</f>
        <v>0</v>
      </c>
      <c r="F64" t="str">
        <f>入力シート!C64&amp;"　"&amp;入力シート!D64</f>
        <v>　</v>
      </c>
      <c r="G64" t="str">
        <f>入力シート!E64&amp;" "&amp;入力シート!F64</f>
        <v xml:space="preserve"> </v>
      </c>
      <c r="H64" t="str">
        <f t="shared" si="18"/>
        <v>　</v>
      </c>
      <c r="J64">
        <f>入力シート!O64</f>
        <v>0</v>
      </c>
      <c r="K64">
        <f>IF(入力シート!I64="男",1,IF(入力シート!I64="女",2,0))</f>
        <v>0</v>
      </c>
      <c r="L64">
        <f>入力シート!J64</f>
        <v>0</v>
      </c>
      <c r="M64">
        <f>入力シート!K64</f>
        <v>0</v>
      </c>
      <c r="N64">
        <f>入力シート!L64</f>
        <v>0</v>
      </c>
      <c r="O64">
        <f>入力シート!N64</f>
        <v>0</v>
      </c>
      <c r="P64">
        <f>入力シート!M64</f>
        <v>0</v>
      </c>
      <c r="Q64" t="str">
        <f>入力シート!AK64</f>
        <v/>
      </c>
      <c r="S64" t="str">
        <f t="shared" si="19"/>
        <v/>
      </c>
      <c r="T64" t="str">
        <f t="shared" si="20"/>
        <v/>
      </c>
      <c r="U64" t="str">
        <f>入力シート!AL64</f>
        <v/>
      </c>
      <c r="V64">
        <f>入力シート!R64</f>
        <v>0</v>
      </c>
      <c r="W64" t="str">
        <f t="shared" si="21"/>
        <v/>
      </c>
      <c r="X64" t="str">
        <f t="shared" si="22"/>
        <v/>
      </c>
      <c r="Y64" t="str">
        <f>入力シート!AM64</f>
        <v/>
      </c>
      <c r="Z64">
        <f>入力シート!T64</f>
        <v>0</v>
      </c>
      <c r="AA64" t="str">
        <f t="shared" si="23"/>
        <v/>
      </c>
      <c r="AB64" t="str">
        <f t="shared" si="24"/>
        <v/>
      </c>
      <c r="AC64" t="str">
        <f>入力シート!AN64</f>
        <v/>
      </c>
      <c r="AD64">
        <f>入力シート!V64</f>
        <v>0</v>
      </c>
      <c r="AE64" t="str">
        <f t="shared" si="25"/>
        <v/>
      </c>
      <c r="AF64" t="str">
        <f t="shared" si="26"/>
        <v/>
      </c>
    </row>
    <row r="65" spans="1:32" x14ac:dyDescent="0.4">
      <c r="A65" s="87"/>
      <c r="B65" s="87"/>
      <c r="E65">
        <f>入力シート!B65</f>
        <v>0</v>
      </c>
      <c r="F65" t="str">
        <f>入力シート!C65&amp;"　"&amp;入力シート!D65</f>
        <v>　</v>
      </c>
      <c r="G65" t="str">
        <f>入力シート!E65&amp;" "&amp;入力シート!F65</f>
        <v xml:space="preserve"> </v>
      </c>
      <c r="H65" t="str">
        <f t="shared" si="18"/>
        <v>　</v>
      </c>
      <c r="J65">
        <f>入力シート!O65</f>
        <v>0</v>
      </c>
      <c r="K65">
        <f>IF(入力シート!I65="男",1,IF(入力シート!I65="女",2,0))</f>
        <v>0</v>
      </c>
      <c r="L65">
        <f>入力シート!J65</f>
        <v>0</v>
      </c>
      <c r="M65">
        <f>入力シート!K65</f>
        <v>0</v>
      </c>
      <c r="N65">
        <f>入力シート!L65</f>
        <v>0</v>
      </c>
      <c r="O65">
        <f>入力シート!N65</f>
        <v>0</v>
      </c>
      <c r="P65">
        <f>入力シート!M65</f>
        <v>0</v>
      </c>
      <c r="Q65" t="str">
        <f>入力シート!AK65</f>
        <v/>
      </c>
      <c r="S65" t="str">
        <f t="shared" si="19"/>
        <v/>
      </c>
      <c r="T65" t="str">
        <f t="shared" si="20"/>
        <v/>
      </c>
      <c r="U65" t="str">
        <f>入力シート!AL65</f>
        <v/>
      </c>
      <c r="V65">
        <f>入力シート!R65</f>
        <v>0</v>
      </c>
      <c r="W65" t="str">
        <f t="shared" si="21"/>
        <v/>
      </c>
      <c r="X65" t="str">
        <f t="shared" si="22"/>
        <v/>
      </c>
      <c r="Y65" t="str">
        <f>入力シート!AM65</f>
        <v/>
      </c>
      <c r="Z65">
        <f>入力シート!T65</f>
        <v>0</v>
      </c>
      <c r="AA65" t="str">
        <f t="shared" si="23"/>
        <v/>
      </c>
      <c r="AB65" t="str">
        <f t="shared" si="24"/>
        <v/>
      </c>
      <c r="AC65" t="str">
        <f>入力シート!AN65</f>
        <v/>
      </c>
      <c r="AD65">
        <f>入力シート!V65</f>
        <v>0</v>
      </c>
      <c r="AE65" t="str">
        <f t="shared" si="25"/>
        <v/>
      </c>
      <c r="AF65" t="str">
        <f t="shared" si="26"/>
        <v/>
      </c>
    </row>
    <row r="66" spans="1:32" x14ac:dyDescent="0.4">
      <c r="A66" s="87"/>
      <c r="B66" s="87"/>
      <c r="E66">
        <f>入力シート!B66</f>
        <v>0</v>
      </c>
      <c r="F66" t="str">
        <f>入力シート!C66&amp;"　"&amp;入力シート!D66</f>
        <v>　</v>
      </c>
      <c r="G66" t="str">
        <f>入力シート!E66&amp;" "&amp;入力シート!F66</f>
        <v xml:space="preserve"> </v>
      </c>
      <c r="H66" t="str">
        <f t="shared" si="18"/>
        <v>　</v>
      </c>
      <c r="J66">
        <f>入力シート!O66</f>
        <v>0</v>
      </c>
      <c r="K66">
        <f>IF(入力シート!I66="男",1,IF(入力シート!I66="女",2,0))</f>
        <v>0</v>
      </c>
      <c r="L66">
        <f>入力シート!J66</f>
        <v>0</v>
      </c>
      <c r="M66">
        <f>入力シート!K66</f>
        <v>0</v>
      </c>
      <c r="N66">
        <f>入力シート!L66</f>
        <v>0</v>
      </c>
      <c r="O66">
        <f>入力シート!N66</f>
        <v>0</v>
      </c>
      <c r="P66">
        <f>入力シート!M66</f>
        <v>0</v>
      </c>
      <c r="Q66" t="str">
        <f>入力シート!AK66</f>
        <v/>
      </c>
      <c r="S66" t="str">
        <f t="shared" si="19"/>
        <v/>
      </c>
      <c r="T66" t="str">
        <f t="shared" si="20"/>
        <v/>
      </c>
      <c r="U66" t="str">
        <f>入力シート!AL66</f>
        <v/>
      </c>
      <c r="V66">
        <f>入力シート!R66</f>
        <v>0</v>
      </c>
      <c r="W66" t="str">
        <f t="shared" si="21"/>
        <v/>
      </c>
      <c r="X66" t="str">
        <f t="shared" si="22"/>
        <v/>
      </c>
      <c r="Y66" t="str">
        <f>入力シート!AM66</f>
        <v/>
      </c>
      <c r="Z66">
        <f>入力シート!T66</f>
        <v>0</v>
      </c>
      <c r="AA66" t="str">
        <f t="shared" si="23"/>
        <v/>
      </c>
      <c r="AB66" t="str">
        <f t="shared" si="24"/>
        <v/>
      </c>
      <c r="AC66" t="str">
        <f>入力シート!AN66</f>
        <v/>
      </c>
      <c r="AD66">
        <f>入力シート!V66</f>
        <v>0</v>
      </c>
      <c r="AE66" t="str">
        <f t="shared" si="25"/>
        <v/>
      </c>
      <c r="AF66" t="str">
        <f t="shared" si="26"/>
        <v/>
      </c>
    </row>
    <row r="67" spans="1:32" x14ac:dyDescent="0.4">
      <c r="A67" s="87"/>
      <c r="B67" s="87"/>
      <c r="E67">
        <f>入力シート!B67</f>
        <v>0</v>
      </c>
      <c r="F67" t="str">
        <f>入力シート!C67&amp;"　"&amp;入力シート!D67</f>
        <v>　</v>
      </c>
      <c r="G67" t="str">
        <f>入力シート!E67&amp;" "&amp;入力シート!F67</f>
        <v xml:space="preserve"> </v>
      </c>
      <c r="H67" t="str">
        <f t="shared" si="18"/>
        <v>　</v>
      </c>
      <c r="J67">
        <f>入力シート!O67</f>
        <v>0</v>
      </c>
      <c r="K67">
        <f>IF(入力シート!I67="男",1,IF(入力シート!I67="女",2,0))</f>
        <v>0</v>
      </c>
      <c r="L67">
        <f>入力シート!J67</f>
        <v>0</v>
      </c>
      <c r="M67">
        <f>入力シート!K67</f>
        <v>0</v>
      </c>
      <c r="N67">
        <f>入力シート!L67</f>
        <v>0</v>
      </c>
      <c r="O67">
        <f>入力シート!N67</f>
        <v>0</v>
      </c>
      <c r="P67">
        <f>入力シート!M67</f>
        <v>0</v>
      </c>
      <c r="Q67" t="str">
        <f>入力シート!AK67</f>
        <v/>
      </c>
      <c r="S67" t="str">
        <f t="shared" si="19"/>
        <v/>
      </c>
      <c r="T67" t="str">
        <f t="shared" si="20"/>
        <v/>
      </c>
      <c r="U67" t="str">
        <f>入力シート!AL67</f>
        <v/>
      </c>
      <c r="V67">
        <f>入力シート!R67</f>
        <v>0</v>
      </c>
      <c r="W67" t="str">
        <f t="shared" si="21"/>
        <v/>
      </c>
      <c r="X67" t="str">
        <f t="shared" si="22"/>
        <v/>
      </c>
      <c r="Y67" t="str">
        <f>入力シート!AM67</f>
        <v/>
      </c>
      <c r="Z67">
        <f>入力シート!T67</f>
        <v>0</v>
      </c>
      <c r="AA67" t="str">
        <f t="shared" si="23"/>
        <v/>
      </c>
      <c r="AB67" t="str">
        <f t="shared" si="24"/>
        <v/>
      </c>
      <c r="AC67" t="str">
        <f>入力シート!AN67</f>
        <v/>
      </c>
      <c r="AD67">
        <f>入力シート!V67</f>
        <v>0</v>
      </c>
      <c r="AE67" t="str">
        <f t="shared" si="25"/>
        <v/>
      </c>
      <c r="AF67" t="str">
        <f t="shared" si="26"/>
        <v/>
      </c>
    </row>
    <row r="68" spans="1:32" x14ac:dyDescent="0.4">
      <c r="A68" s="87"/>
      <c r="B68" s="87"/>
      <c r="E68">
        <f>入力シート!B68</f>
        <v>0</v>
      </c>
      <c r="F68" t="str">
        <f>入力シート!C68&amp;"　"&amp;入力シート!D68</f>
        <v>　</v>
      </c>
      <c r="G68" t="str">
        <f>入力シート!E68&amp;" "&amp;入力シート!F68</f>
        <v xml:space="preserve"> </v>
      </c>
      <c r="H68" t="str">
        <f t="shared" si="18"/>
        <v>　</v>
      </c>
      <c r="J68">
        <f>入力シート!O68</f>
        <v>0</v>
      </c>
      <c r="K68">
        <f>IF(入力シート!I68="男",1,IF(入力シート!I68="女",2,0))</f>
        <v>0</v>
      </c>
      <c r="L68">
        <f>入力シート!J68</f>
        <v>0</v>
      </c>
      <c r="M68">
        <f>入力シート!K68</f>
        <v>0</v>
      </c>
      <c r="N68">
        <f>入力シート!L68</f>
        <v>0</v>
      </c>
      <c r="O68">
        <f>入力シート!N68</f>
        <v>0</v>
      </c>
      <c r="P68">
        <f>入力シート!M68</f>
        <v>0</v>
      </c>
      <c r="Q68" t="str">
        <f>入力シート!AK68</f>
        <v/>
      </c>
      <c r="S68" t="str">
        <f t="shared" si="19"/>
        <v/>
      </c>
      <c r="T68" t="str">
        <f t="shared" si="20"/>
        <v/>
      </c>
      <c r="U68" t="str">
        <f>入力シート!AL68</f>
        <v/>
      </c>
      <c r="V68">
        <f>入力シート!R68</f>
        <v>0</v>
      </c>
      <c r="W68" t="str">
        <f t="shared" si="21"/>
        <v/>
      </c>
      <c r="X68" t="str">
        <f t="shared" si="22"/>
        <v/>
      </c>
      <c r="Y68" t="str">
        <f>入力シート!AM68</f>
        <v/>
      </c>
      <c r="Z68">
        <f>入力シート!T68</f>
        <v>0</v>
      </c>
      <c r="AA68" t="str">
        <f t="shared" si="23"/>
        <v/>
      </c>
      <c r="AB68" t="str">
        <f t="shared" si="24"/>
        <v/>
      </c>
      <c r="AC68" t="str">
        <f>入力シート!AN68</f>
        <v/>
      </c>
      <c r="AD68">
        <f>入力シート!V68</f>
        <v>0</v>
      </c>
      <c r="AE68" t="str">
        <f t="shared" si="25"/>
        <v/>
      </c>
      <c r="AF68" t="str">
        <f t="shared" si="26"/>
        <v/>
      </c>
    </row>
    <row r="69" spans="1:32" x14ac:dyDescent="0.4">
      <c r="A69" s="87"/>
      <c r="B69" s="87"/>
      <c r="E69">
        <f>入力シート!B69</f>
        <v>0</v>
      </c>
      <c r="F69" t="str">
        <f>入力シート!C69&amp;"　"&amp;入力シート!D69</f>
        <v>　</v>
      </c>
      <c r="G69" t="str">
        <f>入力シート!E69&amp;" "&amp;入力シート!F69</f>
        <v xml:space="preserve"> </v>
      </c>
      <c r="H69" t="str">
        <f t="shared" si="18"/>
        <v>　</v>
      </c>
      <c r="J69">
        <f>入力シート!O69</f>
        <v>0</v>
      </c>
      <c r="K69">
        <f>IF(入力シート!I69="男",1,IF(入力シート!I69="女",2,0))</f>
        <v>0</v>
      </c>
      <c r="L69">
        <f>入力シート!J69</f>
        <v>0</v>
      </c>
      <c r="M69">
        <f>入力シート!K69</f>
        <v>0</v>
      </c>
      <c r="N69">
        <f>入力シート!L69</f>
        <v>0</v>
      </c>
      <c r="O69">
        <f>入力シート!N69</f>
        <v>0</v>
      </c>
      <c r="P69">
        <f>入力シート!M69</f>
        <v>0</v>
      </c>
      <c r="Q69" t="str">
        <f>入力シート!AK69</f>
        <v/>
      </c>
      <c r="S69" t="str">
        <f t="shared" si="19"/>
        <v/>
      </c>
      <c r="T69" t="str">
        <f t="shared" si="20"/>
        <v/>
      </c>
      <c r="U69" t="str">
        <f>入力シート!AL69</f>
        <v/>
      </c>
      <c r="V69">
        <f>入力シート!R69</f>
        <v>0</v>
      </c>
      <c r="W69" t="str">
        <f t="shared" si="21"/>
        <v/>
      </c>
      <c r="X69" t="str">
        <f t="shared" si="22"/>
        <v/>
      </c>
      <c r="Y69" t="str">
        <f>入力シート!AM69</f>
        <v/>
      </c>
      <c r="Z69">
        <f>入力シート!T69</f>
        <v>0</v>
      </c>
      <c r="AA69" t="str">
        <f t="shared" si="23"/>
        <v/>
      </c>
      <c r="AB69" t="str">
        <f t="shared" si="24"/>
        <v/>
      </c>
      <c r="AC69" t="str">
        <f>入力シート!AN69</f>
        <v/>
      </c>
      <c r="AD69">
        <f>入力シート!V69</f>
        <v>0</v>
      </c>
      <c r="AE69" t="str">
        <f t="shared" si="25"/>
        <v/>
      </c>
      <c r="AF69" t="str">
        <f t="shared" si="26"/>
        <v/>
      </c>
    </row>
    <row r="70" spans="1:32" x14ac:dyDescent="0.4">
      <c r="A70" s="87"/>
      <c r="B70" s="87"/>
      <c r="E70">
        <f>入力シート!B70</f>
        <v>0</v>
      </c>
      <c r="F70" t="str">
        <f>入力シート!C70&amp;"　"&amp;入力シート!D70</f>
        <v>　</v>
      </c>
      <c r="G70" t="str">
        <f>入力シート!E70&amp;" "&amp;入力シート!F70</f>
        <v xml:space="preserve"> </v>
      </c>
      <c r="H70" t="str">
        <f t="shared" si="18"/>
        <v>　</v>
      </c>
      <c r="J70">
        <f>入力シート!O70</f>
        <v>0</v>
      </c>
      <c r="K70">
        <f>IF(入力シート!I70="男",1,IF(入力シート!I70="女",2,0))</f>
        <v>0</v>
      </c>
      <c r="L70">
        <f>入力シート!J70</f>
        <v>0</v>
      </c>
      <c r="M70">
        <f>入力シート!K70</f>
        <v>0</v>
      </c>
      <c r="N70">
        <f>入力シート!L70</f>
        <v>0</v>
      </c>
      <c r="O70">
        <f>入力シート!N70</f>
        <v>0</v>
      </c>
      <c r="P70">
        <f>入力シート!M70</f>
        <v>0</v>
      </c>
      <c r="Q70" t="str">
        <f>入力シート!AK70</f>
        <v/>
      </c>
      <c r="S70" t="str">
        <f t="shared" si="19"/>
        <v/>
      </c>
      <c r="T70" t="str">
        <f t="shared" si="20"/>
        <v/>
      </c>
      <c r="U70" t="str">
        <f>入力シート!AL70</f>
        <v/>
      </c>
      <c r="V70">
        <f>入力シート!R70</f>
        <v>0</v>
      </c>
      <c r="W70" t="str">
        <f t="shared" si="21"/>
        <v/>
      </c>
      <c r="X70" t="str">
        <f t="shared" si="22"/>
        <v/>
      </c>
      <c r="Y70" t="str">
        <f>入力シート!AM70</f>
        <v/>
      </c>
      <c r="Z70">
        <f>入力シート!T70</f>
        <v>0</v>
      </c>
      <c r="AA70" t="str">
        <f t="shared" si="23"/>
        <v/>
      </c>
      <c r="AB70" t="str">
        <f t="shared" si="24"/>
        <v/>
      </c>
      <c r="AC70" t="str">
        <f>入力シート!AN70</f>
        <v/>
      </c>
      <c r="AD70">
        <f>入力シート!V70</f>
        <v>0</v>
      </c>
      <c r="AE70" t="str">
        <f t="shared" si="25"/>
        <v/>
      </c>
      <c r="AF70" t="str">
        <f t="shared" si="26"/>
        <v/>
      </c>
    </row>
    <row r="71" spans="1:32" x14ac:dyDescent="0.4">
      <c r="A71" s="87"/>
      <c r="B71" s="87"/>
      <c r="E71">
        <f>入力シート!B71</f>
        <v>0</v>
      </c>
      <c r="F71" t="str">
        <f>入力シート!C71&amp;"　"&amp;入力シート!D71</f>
        <v>　</v>
      </c>
      <c r="G71" t="str">
        <f>入力シート!E71&amp;" "&amp;入力シート!F71</f>
        <v xml:space="preserve"> </v>
      </c>
      <c r="H71" t="str">
        <f t="shared" si="18"/>
        <v>　</v>
      </c>
      <c r="J71">
        <f>入力シート!O71</f>
        <v>0</v>
      </c>
      <c r="K71">
        <f>IF(入力シート!I71="男",1,IF(入力シート!I71="女",2,0))</f>
        <v>0</v>
      </c>
      <c r="L71">
        <f>入力シート!J71</f>
        <v>0</v>
      </c>
      <c r="M71">
        <f>入力シート!K71</f>
        <v>0</v>
      </c>
      <c r="N71">
        <f>入力シート!L71</f>
        <v>0</v>
      </c>
      <c r="O71">
        <f>入力シート!N71</f>
        <v>0</v>
      </c>
      <c r="P71">
        <f>入力シート!M71</f>
        <v>0</v>
      </c>
      <c r="Q71" t="str">
        <f>入力シート!AK71</f>
        <v/>
      </c>
      <c r="S71" t="str">
        <f t="shared" si="19"/>
        <v/>
      </c>
      <c r="T71" t="str">
        <f t="shared" si="20"/>
        <v/>
      </c>
      <c r="U71" t="str">
        <f>入力シート!AL71</f>
        <v/>
      </c>
      <c r="V71">
        <f>入力シート!R71</f>
        <v>0</v>
      </c>
      <c r="W71" t="str">
        <f t="shared" si="21"/>
        <v/>
      </c>
      <c r="X71" t="str">
        <f t="shared" si="22"/>
        <v/>
      </c>
      <c r="Y71" t="str">
        <f>入力シート!AM71</f>
        <v/>
      </c>
      <c r="Z71">
        <f>入力シート!T71</f>
        <v>0</v>
      </c>
      <c r="AA71" t="str">
        <f t="shared" si="23"/>
        <v/>
      </c>
      <c r="AB71" t="str">
        <f t="shared" si="24"/>
        <v/>
      </c>
      <c r="AC71" t="str">
        <f>入力シート!AN71</f>
        <v/>
      </c>
      <c r="AD71">
        <f>入力シート!V71</f>
        <v>0</v>
      </c>
      <c r="AE71" t="str">
        <f t="shared" si="25"/>
        <v/>
      </c>
      <c r="AF71" t="str">
        <f t="shared" si="26"/>
        <v/>
      </c>
    </row>
    <row r="72" spans="1:32" x14ac:dyDescent="0.4">
      <c r="A72" s="87"/>
      <c r="B72" s="87"/>
      <c r="E72">
        <f>入力シート!B72</f>
        <v>0</v>
      </c>
      <c r="F72" t="str">
        <f>入力シート!C72&amp;"　"&amp;入力シート!D72</f>
        <v>　</v>
      </c>
      <c r="G72" t="str">
        <f>入力シート!E72&amp;" "&amp;入力シート!F72</f>
        <v xml:space="preserve"> </v>
      </c>
      <c r="H72" t="str">
        <f t="shared" si="18"/>
        <v>　</v>
      </c>
      <c r="J72">
        <f>入力シート!O72</f>
        <v>0</v>
      </c>
      <c r="K72">
        <f>IF(入力シート!I72="男",1,IF(入力シート!I72="女",2,0))</f>
        <v>0</v>
      </c>
      <c r="L72">
        <f>入力シート!J72</f>
        <v>0</v>
      </c>
      <c r="M72">
        <f>入力シート!K72</f>
        <v>0</v>
      </c>
      <c r="N72">
        <f>入力シート!L72</f>
        <v>0</v>
      </c>
      <c r="O72">
        <f>入力シート!N72</f>
        <v>0</v>
      </c>
      <c r="P72">
        <f>入力シート!M72</f>
        <v>0</v>
      </c>
      <c r="Q72" t="str">
        <f>入力シート!AK72</f>
        <v/>
      </c>
      <c r="S72" t="str">
        <f t="shared" si="19"/>
        <v/>
      </c>
      <c r="T72" t="str">
        <f t="shared" si="20"/>
        <v/>
      </c>
      <c r="U72" t="str">
        <f>入力シート!AL72</f>
        <v/>
      </c>
      <c r="V72">
        <f>入力シート!R72</f>
        <v>0</v>
      </c>
      <c r="W72" t="str">
        <f t="shared" si="21"/>
        <v/>
      </c>
      <c r="X72" t="str">
        <f t="shared" si="22"/>
        <v/>
      </c>
      <c r="Y72" t="str">
        <f>入力シート!AM72</f>
        <v/>
      </c>
      <c r="Z72">
        <f>入力シート!T72</f>
        <v>0</v>
      </c>
      <c r="AA72" t="str">
        <f t="shared" si="23"/>
        <v/>
      </c>
      <c r="AB72" t="str">
        <f t="shared" si="24"/>
        <v/>
      </c>
      <c r="AC72" t="str">
        <f>入力シート!AN72</f>
        <v/>
      </c>
      <c r="AD72">
        <f>入力シート!V72</f>
        <v>0</v>
      </c>
      <c r="AE72" t="str">
        <f t="shared" si="25"/>
        <v/>
      </c>
      <c r="AF72" t="str">
        <f t="shared" si="26"/>
        <v/>
      </c>
    </row>
    <row r="73" spans="1:32" x14ac:dyDescent="0.4">
      <c r="A73" s="87"/>
      <c r="B73" s="87"/>
      <c r="E73">
        <f>入力シート!B73</f>
        <v>0</v>
      </c>
      <c r="F73" t="str">
        <f>入力シート!C73&amp;"　"&amp;入力シート!D73</f>
        <v>　</v>
      </c>
      <c r="G73" t="str">
        <f>入力シート!E73&amp;" "&amp;入力シート!F73</f>
        <v xml:space="preserve"> </v>
      </c>
      <c r="H73" t="str">
        <f t="shared" si="18"/>
        <v>　</v>
      </c>
      <c r="J73">
        <f>入力シート!O73</f>
        <v>0</v>
      </c>
      <c r="K73">
        <f>IF(入力シート!I73="男",1,IF(入力シート!I73="女",2,0))</f>
        <v>0</v>
      </c>
      <c r="L73">
        <f>入力シート!J73</f>
        <v>0</v>
      </c>
      <c r="M73">
        <f>入力シート!K73</f>
        <v>0</v>
      </c>
      <c r="N73">
        <f>入力シート!L73</f>
        <v>0</v>
      </c>
      <c r="O73">
        <f>入力シート!N73</f>
        <v>0</v>
      </c>
      <c r="P73">
        <f>入力シート!M73</f>
        <v>0</v>
      </c>
      <c r="Q73" t="str">
        <f>入力シート!AK73</f>
        <v/>
      </c>
      <c r="S73" t="str">
        <f t="shared" si="19"/>
        <v/>
      </c>
      <c r="T73" t="str">
        <f t="shared" si="20"/>
        <v/>
      </c>
      <c r="U73" t="str">
        <f>入力シート!AL73</f>
        <v/>
      </c>
      <c r="V73">
        <f>入力シート!R73</f>
        <v>0</v>
      </c>
      <c r="W73" t="str">
        <f t="shared" si="21"/>
        <v/>
      </c>
      <c r="X73" t="str">
        <f t="shared" si="22"/>
        <v/>
      </c>
      <c r="Y73" t="str">
        <f>入力シート!AM73</f>
        <v/>
      </c>
      <c r="Z73">
        <f>入力シート!T73</f>
        <v>0</v>
      </c>
      <c r="AA73" t="str">
        <f t="shared" si="23"/>
        <v/>
      </c>
      <c r="AB73" t="str">
        <f t="shared" si="24"/>
        <v/>
      </c>
      <c r="AC73" t="str">
        <f>入力シート!AN73</f>
        <v/>
      </c>
      <c r="AD73">
        <f>入力シート!V73</f>
        <v>0</v>
      </c>
      <c r="AE73" t="str">
        <f t="shared" si="25"/>
        <v/>
      </c>
      <c r="AF73" t="str">
        <f t="shared" si="26"/>
        <v/>
      </c>
    </row>
    <row r="74" spans="1:32" x14ac:dyDescent="0.4">
      <c r="A74" s="87"/>
      <c r="B74" s="87"/>
      <c r="E74">
        <f>入力シート!B74</f>
        <v>0</v>
      </c>
      <c r="F74" t="str">
        <f>入力シート!C74&amp;"　"&amp;入力シート!D74</f>
        <v>　</v>
      </c>
      <c r="G74" t="str">
        <f>入力シート!E74&amp;" "&amp;入力シート!F74</f>
        <v xml:space="preserve"> </v>
      </c>
      <c r="H74" t="str">
        <f t="shared" si="18"/>
        <v>　</v>
      </c>
      <c r="J74">
        <f>入力シート!O74</f>
        <v>0</v>
      </c>
      <c r="K74">
        <f>IF(入力シート!I74="男",1,IF(入力シート!I74="女",2,0))</f>
        <v>0</v>
      </c>
      <c r="L74">
        <f>入力シート!J74</f>
        <v>0</v>
      </c>
      <c r="M74">
        <f>入力シート!K74</f>
        <v>0</v>
      </c>
      <c r="N74">
        <f>入力シート!L74</f>
        <v>0</v>
      </c>
      <c r="O74">
        <f>入力シート!N74</f>
        <v>0</v>
      </c>
      <c r="P74">
        <f>入力シート!M74</f>
        <v>0</v>
      </c>
      <c r="Q74" t="str">
        <f>入力シート!AK74</f>
        <v/>
      </c>
      <c r="S74" t="str">
        <f t="shared" si="19"/>
        <v/>
      </c>
      <c r="T74" t="str">
        <f t="shared" si="20"/>
        <v/>
      </c>
      <c r="U74" t="str">
        <f>入力シート!AL74</f>
        <v/>
      </c>
      <c r="V74">
        <f>入力シート!R74</f>
        <v>0</v>
      </c>
      <c r="W74" t="str">
        <f t="shared" si="21"/>
        <v/>
      </c>
      <c r="X74" t="str">
        <f t="shared" si="22"/>
        <v/>
      </c>
      <c r="Y74" t="str">
        <f>入力シート!AM74</f>
        <v/>
      </c>
      <c r="Z74">
        <f>入力シート!T74</f>
        <v>0</v>
      </c>
      <c r="AA74" t="str">
        <f t="shared" si="23"/>
        <v/>
      </c>
      <c r="AB74" t="str">
        <f t="shared" si="24"/>
        <v/>
      </c>
      <c r="AC74" t="str">
        <f>入力シート!AN74</f>
        <v/>
      </c>
      <c r="AD74">
        <f>入力シート!V74</f>
        <v>0</v>
      </c>
      <c r="AE74" t="str">
        <f t="shared" si="25"/>
        <v/>
      </c>
      <c r="AF74" t="str">
        <f t="shared" si="26"/>
        <v/>
      </c>
    </row>
    <row r="75" spans="1:32" x14ac:dyDescent="0.4">
      <c r="A75" s="87"/>
      <c r="B75" s="87"/>
      <c r="E75">
        <f>入力シート!B75</f>
        <v>0</v>
      </c>
      <c r="F75" t="str">
        <f>入力シート!C75&amp;"　"&amp;入力シート!D75</f>
        <v>　</v>
      </c>
      <c r="G75" t="str">
        <f>入力シート!E75&amp;" "&amp;入力シート!F75</f>
        <v xml:space="preserve"> </v>
      </c>
      <c r="H75" t="str">
        <f t="shared" si="18"/>
        <v>　</v>
      </c>
      <c r="J75">
        <f>入力シート!O75</f>
        <v>0</v>
      </c>
      <c r="K75">
        <f>IF(入力シート!I75="男",1,IF(入力シート!I75="女",2,0))</f>
        <v>0</v>
      </c>
      <c r="L75">
        <f>入力シート!J75</f>
        <v>0</v>
      </c>
      <c r="M75">
        <f>入力シート!K75</f>
        <v>0</v>
      </c>
      <c r="N75">
        <f>入力シート!L75</f>
        <v>0</v>
      </c>
      <c r="O75">
        <f>入力シート!N75</f>
        <v>0</v>
      </c>
      <c r="P75">
        <f>入力シート!M75</f>
        <v>0</v>
      </c>
      <c r="Q75" t="str">
        <f>入力シート!AK75</f>
        <v/>
      </c>
      <c r="S75" t="str">
        <f t="shared" si="19"/>
        <v/>
      </c>
      <c r="T75" t="str">
        <f t="shared" si="20"/>
        <v/>
      </c>
      <c r="U75" t="str">
        <f>入力シート!AL75</f>
        <v/>
      </c>
      <c r="V75">
        <f>入力シート!R75</f>
        <v>0</v>
      </c>
      <c r="W75" t="str">
        <f t="shared" si="21"/>
        <v/>
      </c>
      <c r="X75" t="str">
        <f t="shared" si="22"/>
        <v/>
      </c>
      <c r="Y75" t="str">
        <f>入力シート!AM75</f>
        <v/>
      </c>
      <c r="Z75">
        <f>入力シート!T75</f>
        <v>0</v>
      </c>
      <c r="AA75" t="str">
        <f t="shared" si="23"/>
        <v/>
      </c>
      <c r="AB75" t="str">
        <f t="shared" si="24"/>
        <v/>
      </c>
      <c r="AC75" t="str">
        <f>入力シート!AN75</f>
        <v/>
      </c>
      <c r="AD75">
        <f>入力シート!V75</f>
        <v>0</v>
      </c>
      <c r="AE75" t="str">
        <f t="shared" si="25"/>
        <v/>
      </c>
      <c r="AF75" t="str">
        <f t="shared" si="26"/>
        <v/>
      </c>
    </row>
    <row r="76" spans="1:32" x14ac:dyDescent="0.4">
      <c r="A76" s="87"/>
      <c r="B76" s="87"/>
      <c r="E76">
        <f>入力シート!B76</f>
        <v>0</v>
      </c>
      <c r="F76" t="str">
        <f>入力シート!C76&amp;"　"&amp;入力シート!D76</f>
        <v>　</v>
      </c>
      <c r="G76" t="str">
        <f>入力シート!E76&amp;" "&amp;入力シート!F76</f>
        <v xml:space="preserve"> </v>
      </c>
      <c r="H76" t="str">
        <f t="shared" si="18"/>
        <v>　</v>
      </c>
      <c r="J76">
        <f>入力シート!O76</f>
        <v>0</v>
      </c>
      <c r="K76">
        <f>IF(入力シート!I76="男",1,IF(入力シート!I76="女",2,0))</f>
        <v>0</v>
      </c>
      <c r="L76">
        <f>入力シート!J76</f>
        <v>0</v>
      </c>
      <c r="M76">
        <f>入力シート!K76</f>
        <v>0</v>
      </c>
      <c r="N76">
        <f>入力シート!L76</f>
        <v>0</v>
      </c>
      <c r="O76">
        <f>入力シート!N76</f>
        <v>0</v>
      </c>
      <c r="P76">
        <f>入力シート!M76</f>
        <v>0</v>
      </c>
      <c r="Q76" t="str">
        <f>入力シート!AK76</f>
        <v/>
      </c>
      <c r="S76" t="str">
        <f t="shared" si="19"/>
        <v/>
      </c>
      <c r="T76" t="str">
        <f t="shared" si="20"/>
        <v/>
      </c>
      <c r="U76" t="str">
        <f>入力シート!AL76</f>
        <v/>
      </c>
      <c r="V76">
        <f>入力シート!R76</f>
        <v>0</v>
      </c>
      <c r="W76" t="str">
        <f t="shared" si="21"/>
        <v/>
      </c>
      <c r="X76" t="str">
        <f t="shared" si="22"/>
        <v/>
      </c>
      <c r="Y76" t="str">
        <f>入力シート!AM76</f>
        <v/>
      </c>
      <c r="Z76">
        <f>入力シート!T76</f>
        <v>0</v>
      </c>
      <c r="AA76" t="str">
        <f t="shared" si="23"/>
        <v/>
      </c>
      <c r="AB76" t="str">
        <f t="shared" si="24"/>
        <v/>
      </c>
      <c r="AC76" t="str">
        <f>入力シート!AN76</f>
        <v/>
      </c>
      <c r="AD76">
        <f>入力シート!V76</f>
        <v>0</v>
      </c>
      <c r="AE76" t="str">
        <f t="shared" si="25"/>
        <v/>
      </c>
      <c r="AF76" t="str">
        <f t="shared" si="26"/>
        <v/>
      </c>
    </row>
    <row r="77" spans="1:32" x14ac:dyDescent="0.4">
      <c r="A77" s="87"/>
      <c r="B77" s="87"/>
      <c r="E77">
        <f>入力シート!B77</f>
        <v>0</v>
      </c>
      <c r="F77" t="str">
        <f>入力シート!C77&amp;"　"&amp;入力シート!D77</f>
        <v>　</v>
      </c>
      <c r="G77" t="str">
        <f>入力シート!E77&amp;" "&amp;入力シート!F77</f>
        <v xml:space="preserve"> </v>
      </c>
      <c r="H77" t="str">
        <f t="shared" si="18"/>
        <v>　</v>
      </c>
      <c r="J77">
        <f>入力シート!O77</f>
        <v>0</v>
      </c>
      <c r="K77">
        <f>IF(入力シート!I77="男",1,IF(入力シート!I77="女",2,0))</f>
        <v>0</v>
      </c>
      <c r="L77">
        <f>入力シート!J77</f>
        <v>0</v>
      </c>
      <c r="M77">
        <f>入力シート!K77</f>
        <v>0</v>
      </c>
      <c r="N77">
        <f>入力シート!L77</f>
        <v>0</v>
      </c>
      <c r="O77">
        <f>入力シート!N77</f>
        <v>0</v>
      </c>
      <c r="P77">
        <f>入力シート!M77</f>
        <v>0</v>
      </c>
      <c r="Q77" t="str">
        <f>入力シート!AK77</f>
        <v/>
      </c>
      <c r="S77" t="str">
        <f t="shared" si="19"/>
        <v/>
      </c>
      <c r="T77" t="str">
        <f t="shared" si="20"/>
        <v/>
      </c>
      <c r="U77" t="str">
        <f>入力シート!AL77</f>
        <v/>
      </c>
      <c r="V77">
        <f>入力シート!R77</f>
        <v>0</v>
      </c>
      <c r="W77" t="str">
        <f t="shared" si="21"/>
        <v/>
      </c>
      <c r="X77" t="str">
        <f t="shared" si="22"/>
        <v/>
      </c>
      <c r="Y77" t="str">
        <f>入力シート!AM77</f>
        <v/>
      </c>
      <c r="Z77">
        <f>入力シート!T77</f>
        <v>0</v>
      </c>
      <c r="AA77" t="str">
        <f t="shared" si="23"/>
        <v/>
      </c>
      <c r="AB77" t="str">
        <f t="shared" si="24"/>
        <v/>
      </c>
      <c r="AC77" t="str">
        <f>入力シート!AN77</f>
        <v/>
      </c>
      <c r="AD77">
        <f>入力シート!V77</f>
        <v>0</v>
      </c>
      <c r="AE77" t="str">
        <f t="shared" si="25"/>
        <v/>
      </c>
      <c r="AF77" t="str">
        <f t="shared" si="26"/>
        <v/>
      </c>
    </row>
    <row r="78" spans="1:32" x14ac:dyDescent="0.4">
      <c r="A78" s="87"/>
      <c r="B78" s="87"/>
      <c r="E78">
        <f>入力シート!B78</f>
        <v>0</v>
      </c>
      <c r="F78" t="str">
        <f>入力シート!C78&amp;"　"&amp;入力シート!D78</f>
        <v>　</v>
      </c>
      <c r="G78" t="str">
        <f>入力シート!E78&amp;" "&amp;入力シート!F78</f>
        <v xml:space="preserve"> </v>
      </c>
      <c r="H78" t="str">
        <f t="shared" si="18"/>
        <v>　</v>
      </c>
      <c r="J78">
        <f>入力シート!O78</f>
        <v>0</v>
      </c>
      <c r="K78">
        <f>IF(入力シート!I78="男",1,IF(入力シート!I78="女",2,0))</f>
        <v>0</v>
      </c>
      <c r="L78">
        <f>入力シート!J78</f>
        <v>0</v>
      </c>
      <c r="M78">
        <f>入力シート!K78</f>
        <v>0</v>
      </c>
      <c r="N78">
        <f>入力シート!L78</f>
        <v>0</v>
      </c>
      <c r="O78">
        <f>入力シート!N78</f>
        <v>0</v>
      </c>
      <c r="P78">
        <f>入力シート!M78</f>
        <v>0</v>
      </c>
      <c r="Q78" t="str">
        <f>入力シート!AK78</f>
        <v/>
      </c>
      <c r="S78" t="str">
        <f t="shared" si="19"/>
        <v/>
      </c>
      <c r="T78" t="str">
        <f t="shared" si="20"/>
        <v/>
      </c>
      <c r="U78" t="str">
        <f>入力シート!AL78</f>
        <v/>
      </c>
      <c r="V78">
        <f>入力シート!R78</f>
        <v>0</v>
      </c>
      <c r="W78" t="str">
        <f t="shared" si="21"/>
        <v/>
      </c>
      <c r="X78" t="str">
        <f t="shared" si="22"/>
        <v/>
      </c>
      <c r="Y78" t="str">
        <f>入力シート!AM78</f>
        <v/>
      </c>
      <c r="Z78">
        <f>入力シート!T78</f>
        <v>0</v>
      </c>
      <c r="AA78" t="str">
        <f t="shared" si="23"/>
        <v/>
      </c>
      <c r="AB78" t="str">
        <f t="shared" si="24"/>
        <v/>
      </c>
      <c r="AC78" t="str">
        <f>入力シート!AN78</f>
        <v/>
      </c>
      <c r="AD78">
        <f>入力シート!V78</f>
        <v>0</v>
      </c>
      <c r="AE78" t="str">
        <f t="shared" si="25"/>
        <v/>
      </c>
      <c r="AF78" t="str">
        <f t="shared" si="26"/>
        <v/>
      </c>
    </row>
    <row r="79" spans="1:32" x14ac:dyDescent="0.4">
      <c r="A79" s="87"/>
      <c r="B79" s="87"/>
      <c r="E79">
        <f>入力シート!B79</f>
        <v>0</v>
      </c>
      <c r="F79" t="str">
        <f>入力シート!C79&amp;"　"&amp;入力シート!D79</f>
        <v>　</v>
      </c>
      <c r="G79" t="str">
        <f>入力シート!E79&amp;" "&amp;入力シート!F79</f>
        <v xml:space="preserve"> </v>
      </c>
      <c r="H79" t="str">
        <f t="shared" si="18"/>
        <v>　</v>
      </c>
      <c r="J79">
        <f>入力シート!O79</f>
        <v>0</v>
      </c>
      <c r="K79">
        <f>IF(入力シート!I79="男",1,IF(入力シート!I79="女",2,0))</f>
        <v>0</v>
      </c>
      <c r="L79">
        <f>入力シート!J79</f>
        <v>0</v>
      </c>
      <c r="M79">
        <f>入力シート!K79</f>
        <v>0</v>
      </c>
      <c r="N79">
        <f>入力シート!L79</f>
        <v>0</v>
      </c>
      <c r="O79">
        <f>入力シート!N79</f>
        <v>0</v>
      </c>
      <c r="P79">
        <f>入力シート!M79</f>
        <v>0</v>
      </c>
      <c r="Q79" t="str">
        <f>入力シート!AK79</f>
        <v/>
      </c>
      <c r="S79" t="str">
        <f t="shared" si="19"/>
        <v/>
      </c>
      <c r="T79" t="str">
        <f t="shared" si="20"/>
        <v/>
      </c>
      <c r="U79" t="str">
        <f>入力シート!AL79</f>
        <v/>
      </c>
      <c r="V79">
        <f>入力シート!R79</f>
        <v>0</v>
      </c>
      <c r="W79" t="str">
        <f t="shared" si="21"/>
        <v/>
      </c>
      <c r="X79" t="str">
        <f t="shared" si="22"/>
        <v/>
      </c>
      <c r="Y79" t="str">
        <f>入力シート!AM79</f>
        <v/>
      </c>
      <c r="Z79">
        <f>入力シート!T79</f>
        <v>0</v>
      </c>
      <c r="AA79" t="str">
        <f t="shared" si="23"/>
        <v/>
      </c>
      <c r="AB79" t="str">
        <f t="shared" si="24"/>
        <v/>
      </c>
      <c r="AC79" t="str">
        <f>入力シート!AN79</f>
        <v/>
      </c>
      <c r="AD79">
        <f>入力シート!V79</f>
        <v>0</v>
      </c>
      <c r="AE79" t="str">
        <f t="shared" si="25"/>
        <v/>
      </c>
      <c r="AF79" t="str">
        <f t="shared" si="26"/>
        <v/>
      </c>
    </row>
    <row r="80" spans="1:32" x14ac:dyDescent="0.4">
      <c r="A80" s="87"/>
      <c r="B80" s="87"/>
      <c r="E80">
        <f>入力シート!B80</f>
        <v>0</v>
      </c>
      <c r="F80" t="str">
        <f>入力シート!C80&amp;"　"&amp;入力シート!D80</f>
        <v>　</v>
      </c>
      <c r="G80" t="str">
        <f>入力シート!E80&amp;" "&amp;入力シート!F80</f>
        <v xml:space="preserve"> </v>
      </c>
      <c r="H80" t="str">
        <f t="shared" si="18"/>
        <v>　</v>
      </c>
      <c r="J80">
        <f>入力シート!O80</f>
        <v>0</v>
      </c>
      <c r="K80">
        <f>IF(入力シート!I80="男",1,IF(入力シート!I80="女",2,0))</f>
        <v>0</v>
      </c>
      <c r="L80">
        <f>入力シート!J80</f>
        <v>0</v>
      </c>
      <c r="M80">
        <f>入力シート!K80</f>
        <v>0</v>
      </c>
      <c r="N80">
        <f>入力シート!L80</f>
        <v>0</v>
      </c>
      <c r="O80">
        <f>入力シート!N80</f>
        <v>0</v>
      </c>
      <c r="P80">
        <f>入力シート!M80</f>
        <v>0</v>
      </c>
      <c r="Q80" t="str">
        <f>入力シート!AK80</f>
        <v/>
      </c>
      <c r="S80" t="str">
        <f t="shared" si="19"/>
        <v/>
      </c>
      <c r="T80" t="str">
        <f t="shared" si="20"/>
        <v/>
      </c>
      <c r="U80" t="str">
        <f>入力シート!AL80</f>
        <v/>
      </c>
      <c r="V80">
        <f>入力シート!R80</f>
        <v>0</v>
      </c>
      <c r="W80" t="str">
        <f t="shared" si="21"/>
        <v/>
      </c>
      <c r="X80" t="str">
        <f t="shared" si="22"/>
        <v/>
      </c>
      <c r="Y80" t="str">
        <f>入力シート!AM80</f>
        <v/>
      </c>
      <c r="Z80">
        <f>入力シート!T80</f>
        <v>0</v>
      </c>
      <c r="AA80" t="str">
        <f t="shared" si="23"/>
        <v/>
      </c>
      <c r="AB80" t="str">
        <f t="shared" si="24"/>
        <v/>
      </c>
      <c r="AC80" t="str">
        <f>入力シート!AN80</f>
        <v/>
      </c>
      <c r="AD80">
        <f>入力シート!V80</f>
        <v>0</v>
      </c>
      <c r="AE80" t="str">
        <f t="shared" si="25"/>
        <v/>
      </c>
      <c r="AF80" t="str">
        <f t="shared" si="26"/>
        <v/>
      </c>
    </row>
    <row r="81" spans="1:32" x14ac:dyDescent="0.4">
      <c r="A81" s="87"/>
      <c r="B81" s="87"/>
      <c r="E81">
        <f>入力シート!B81</f>
        <v>0</v>
      </c>
      <c r="F81" t="str">
        <f>入力シート!C81&amp;"　"&amp;入力シート!D81</f>
        <v>　</v>
      </c>
      <c r="G81" t="str">
        <f>入力シート!E81&amp;" "&amp;入力シート!F81</f>
        <v xml:space="preserve"> </v>
      </c>
      <c r="H81" t="str">
        <f t="shared" si="18"/>
        <v>　</v>
      </c>
      <c r="J81">
        <f>入力シート!O81</f>
        <v>0</v>
      </c>
      <c r="K81">
        <f>IF(入力シート!I81="男",1,IF(入力シート!I81="女",2,0))</f>
        <v>0</v>
      </c>
      <c r="L81">
        <f>入力シート!J81</f>
        <v>0</v>
      </c>
      <c r="M81">
        <f>入力シート!K81</f>
        <v>0</v>
      </c>
      <c r="N81">
        <f>入力シート!L81</f>
        <v>0</v>
      </c>
      <c r="O81">
        <f>入力シート!N81</f>
        <v>0</v>
      </c>
      <c r="P81">
        <f>入力シート!M81</f>
        <v>0</v>
      </c>
      <c r="Q81" t="str">
        <f>入力シート!AK81</f>
        <v/>
      </c>
      <c r="S81" t="str">
        <f t="shared" si="19"/>
        <v/>
      </c>
      <c r="T81" t="str">
        <f t="shared" si="20"/>
        <v/>
      </c>
      <c r="U81" t="str">
        <f>入力シート!AL81</f>
        <v/>
      </c>
      <c r="V81">
        <f>入力シート!R81</f>
        <v>0</v>
      </c>
      <c r="W81" t="str">
        <f t="shared" si="21"/>
        <v/>
      </c>
      <c r="X81" t="str">
        <f t="shared" si="22"/>
        <v/>
      </c>
      <c r="Y81" t="str">
        <f>入力シート!AM81</f>
        <v/>
      </c>
      <c r="Z81">
        <f>入力シート!T81</f>
        <v>0</v>
      </c>
      <c r="AA81" t="str">
        <f t="shared" si="23"/>
        <v/>
      </c>
      <c r="AB81" t="str">
        <f t="shared" si="24"/>
        <v/>
      </c>
      <c r="AC81" t="str">
        <f>入力シート!AN81</f>
        <v/>
      </c>
      <c r="AD81">
        <f>入力シート!V81</f>
        <v>0</v>
      </c>
      <c r="AE81" t="str">
        <f t="shared" si="25"/>
        <v/>
      </c>
      <c r="AF81" t="str">
        <f t="shared" si="26"/>
        <v/>
      </c>
    </row>
    <row r="82" spans="1:32" x14ac:dyDescent="0.4">
      <c r="A82" s="87"/>
      <c r="B82" s="87"/>
      <c r="E82">
        <f>入力シート!B82</f>
        <v>0</v>
      </c>
      <c r="F82" t="str">
        <f>入力シート!C82&amp;"　"&amp;入力シート!D82</f>
        <v>　</v>
      </c>
      <c r="G82" t="str">
        <f>入力シート!E82&amp;" "&amp;入力シート!F82</f>
        <v xml:space="preserve"> </v>
      </c>
      <c r="H82" t="str">
        <f t="shared" si="18"/>
        <v>　</v>
      </c>
      <c r="J82">
        <f>入力シート!O82</f>
        <v>0</v>
      </c>
      <c r="K82">
        <f>IF(入力シート!I82="男",1,IF(入力シート!I82="女",2,0))</f>
        <v>0</v>
      </c>
      <c r="L82">
        <f>入力シート!J82</f>
        <v>0</v>
      </c>
      <c r="M82">
        <f>入力シート!K82</f>
        <v>0</v>
      </c>
      <c r="N82">
        <f>入力シート!L82</f>
        <v>0</v>
      </c>
      <c r="O82">
        <f>入力シート!N82</f>
        <v>0</v>
      </c>
      <c r="P82">
        <f>入力シート!M82</f>
        <v>0</v>
      </c>
      <c r="Q82" t="str">
        <f>入力シート!AK82</f>
        <v/>
      </c>
      <c r="S82" t="str">
        <f t="shared" si="19"/>
        <v/>
      </c>
      <c r="T82" t="str">
        <f t="shared" si="20"/>
        <v/>
      </c>
      <c r="U82" t="str">
        <f>入力シート!AL82</f>
        <v/>
      </c>
      <c r="V82">
        <f>入力シート!R82</f>
        <v>0</v>
      </c>
      <c r="W82" t="str">
        <f t="shared" si="21"/>
        <v/>
      </c>
      <c r="X82" t="str">
        <f t="shared" si="22"/>
        <v/>
      </c>
      <c r="Y82" t="str">
        <f>入力シート!AM82</f>
        <v/>
      </c>
      <c r="Z82">
        <f>入力シート!T82</f>
        <v>0</v>
      </c>
      <c r="AA82" t="str">
        <f t="shared" si="23"/>
        <v/>
      </c>
      <c r="AB82" t="str">
        <f t="shared" si="24"/>
        <v/>
      </c>
      <c r="AC82" t="str">
        <f>入力シート!AN82</f>
        <v/>
      </c>
      <c r="AD82">
        <f>入力シート!V82</f>
        <v>0</v>
      </c>
      <c r="AE82" t="str">
        <f t="shared" si="25"/>
        <v/>
      </c>
      <c r="AF82" t="str">
        <f t="shared" si="26"/>
        <v/>
      </c>
    </row>
    <row r="83" spans="1:32" x14ac:dyDescent="0.4">
      <c r="A83" s="87"/>
      <c r="B83" s="87"/>
      <c r="E83">
        <f>入力シート!B83</f>
        <v>0</v>
      </c>
      <c r="F83" t="str">
        <f>入力シート!C83&amp;"　"&amp;入力シート!D83</f>
        <v>　</v>
      </c>
      <c r="G83" t="str">
        <f>入力シート!E83&amp;" "&amp;入力シート!F83</f>
        <v xml:space="preserve"> </v>
      </c>
      <c r="H83" t="str">
        <f t="shared" si="18"/>
        <v>　</v>
      </c>
      <c r="J83">
        <f>入力シート!O83</f>
        <v>0</v>
      </c>
      <c r="K83">
        <f>IF(入力シート!I83="男",1,IF(入力シート!I83="女",2,0))</f>
        <v>0</v>
      </c>
      <c r="L83">
        <f>入力シート!J83</f>
        <v>0</v>
      </c>
      <c r="M83">
        <f>入力シート!K83</f>
        <v>0</v>
      </c>
      <c r="N83">
        <f>入力シート!L83</f>
        <v>0</v>
      </c>
      <c r="O83">
        <f>入力シート!N83</f>
        <v>0</v>
      </c>
      <c r="P83">
        <f>入力シート!M83</f>
        <v>0</v>
      </c>
      <c r="Q83" t="str">
        <f>入力シート!AK83</f>
        <v/>
      </c>
      <c r="S83" t="str">
        <f t="shared" si="19"/>
        <v/>
      </c>
      <c r="T83" t="str">
        <f t="shared" si="20"/>
        <v/>
      </c>
      <c r="U83" t="str">
        <f>入力シート!AL83</f>
        <v/>
      </c>
      <c r="V83">
        <f>入力シート!R83</f>
        <v>0</v>
      </c>
      <c r="W83" t="str">
        <f t="shared" si="21"/>
        <v/>
      </c>
      <c r="X83" t="str">
        <f t="shared" si="22"/>
        <v/>
      </c>
      <c r="Y83" t="str">
        <f>入力シート!AM83</f>
        <v/>
      </c>
      <c r="Z83">
        <f>入力シート!T83</f>
        <v>0</v>
      </c>
      <c r="AA83" t="str">
        <f t="shared" si="23"/>
        <v/>
      </c>
      <c r="AB83" t="str">
        <f t="shared" si="24"/>
        <v/>
      </c>
      <c r="AC83" t="str">
        <f>入力シート!AN83</f>
        <v/>
      </c>
      <c r="AD83">
        <f>入力シート!V83</f>
        <v>0</v>
      </c>
      <c r="AE83" t="str">
        <f t="shared" si="25"/>
        <v/>
      </c>
      <c r="AF83" t="str">
        <f t="shared" si="26"/>
        <v/>
      </c>
    </row>
    <row r="84" spans="1:32" x14ac:dyDescent="0.4">
      <c r="A84" s="87"/>
      <c r="B84" s="87"/>
      <c r="E84">
        <f>入力シート!B84</f>
        <v>0</v>
      </c>
      <c r="F84" t="str">
        <f>入力シート!C84&amp;"　"&amp;入力シート!D84</f>
        <v>　</v>
      </c>
      <c r="G84" t="str">
        <f>入力シート!E84&amp;" "&amp;入力シート!F84</f>
        <v xml:space="preserve"> </v>
      </c>
      <c r="H84" t="str">
        <f t="shared" si="18"/>
        <v>　</v>
      </c>
      <c r="J84">
        <f>入力シート!O84</f>
        <v>0</v>
      </c>
      <c r="K84">
        <f>IF(入力シート!I84="男",1,IF(入力シート!I84="女",2,0))</f>
        <v>0</v>
      </c>
      <c r="L84">
        <f>入力シート!J84</f>
        <v>0</v>
      </c>
      <c r="M84">
        <f>入力シート!K84</f>
        <v>0</v>
      </c>
      <c r="N84">
        <f>入力シート!L84</f>
        <v>0</v>
      </c>
      <c r="O84">
        <f>入力シート!N84</f>
        <v>0</v>
      </c>
      <c r="P84">
        <f>入力シート!M84</f>
        <v>0</v>
      </c>
      <c r="Q84" t="str">
        <f>入力シート!AK84</f>
        <v/>
      </c>
      <c r="S84" t="str">
        <f t="shared" si="19"/>
        <v/>
      </c>
      <c r="T84" t="str">
        <f t="shared" si="20"/>
        <v/>
      </c>
      <c r="U84" t="str">
        <f>入力シート!AL84</f>
        <v/>
      </c>
      <c r="V84">
        <f>入力シート!R84</f>
        <v>0</v>
      </c>
      <c r="W84" t="str">
        <f t="shared" si="21"/>
        <v/>
      </c>
      <c r="X84" t="str">
        <f t="shared" si="22"/>
        <v/>
      </c>
      <c r="Y84" t="str">
        <f>入力シート!AM84</f>
        <v/>
      </c>
      <c r="Z84">
        <f>入力シート!T84</f>
        <v>0</v>
      </c>
      <c r="AA84" t="str">
        <f t="shared" si="23"/>
        <v/>
      </c>
      <c r="AB84" t="str">
        <f t="shared" si="24"/>
        <v/>
      </c>
      <c r="AC84" t="str">
        <f>入力シート!AN84</f>
        <v/>
      </c>
      <c r="AD84">
        <f>入力シート!V84</f>
        <v>0</v>
      </c>
      <c r="AE84" t="str">
        <f t="shared" si="25"/>
        <v/>
      </c>
      <c r="AF84" t="str">
        <f t="shared" si="26"/>
        <v/>
      </c>
    </row>
    <row r="85" spans="1:32" x14ac:dyDescent="0.4">
      <c r="A85" s="87"/>
      <c r="B85" s="87"/>
      <c r="E85">
        <f>入力シート!B85</f>
        <v>0</v>
      </c>
      <c r="F85" t="str">
        <f>入力シート!C85&amp;"　"&amp;入力シート!D85</f>
        <v>　</v>
      </c>
      <c r="G85" t="str">
        <f>入力シート!E85&amp;" "&amp;入力シート!F85</f>
        <v xml:space="preserve"> </v>
      </c>
      <c r="H85" t="str">
        <f t="shared" si="18"/>
        <v>　</v>
      </c>
      <c r="J85">
        <f>入力シート!O85</f>
        <v>0</v>
      </c>
      <c r="K85">
        <f>IF(入力シート!I85="男",1,IF(入力シート!I85="女",2,0))</f>
        <v>0</v>
      </c>
      <c r="L85">
        <f>入力シート!J85</f>
        <v>0</v>
      </c>
      <c r="M85">
        <f>入力シート!K85</f>
        <v>0</v>
      </c>
      <c r="N85">
        <f>入力シート!L85</f>
        <v>0</v>
      </c>
      <c r="O85">
        <f>入力シート!N85</f>
        <v>0</v>
      </c>
      <c r="P85">
        <f>入力シート!M85</f>
        <v>0</v>
      </c>
      <c r="Q85" t="str">
        <f>入力シート!AK85</f>
        <v/>
      </c>
      <c r="S85" t="str">
        <f t="shared" si="19"/>
        <v/>
      </c>
      <c r="T85" t="str">
        <f t="shared" si="20"/>
        <v/>
      </c>
      <c r="U85" t="str">
        <f>入力シート!AL85</f>
        <v/>
      </c>
      <c r="V85">
        <f>入力シート!R85</f>
        <v>0</v>
      </c>
      <c r="W85" t="str">
        <f t="shared" si="21"/>
        <v/>
      </c>
      <c r="X85" t="str">
        <f t="shared" si="22"/>
        <v/>
      </c>
      <c r="Y85" t="str">
        <f>入力シート!AM85</f>
        <v/>
      </c>
      <c r="Z85">
        <f>入力シート!T85</f>
        <v>0</v>
      </c>
      <c r="AA85" t="str">
        <f t="shared" si="23"/>
        <v/>
      </c>
      <c r="AB85" t="str">
        <f t="shared" si="24"/>
        <v/>
      </c>
      <c r="AC85" t="str">
        <f>入力シート!AN85</f>
        <v/>
      </c>
      <c r="AD85">
        <f>入力シート!V85</f>
        <v>0</v>
      </c>
      <c r="AE85" t="str">
        <f t="shared" si="25"/>
        <v/>
      </c>
      <c r="AF85" t="str">
        <f t="shared" si="26"/>
        <v/>
      </c>
    </row>
    <row r="86" spans="1:32" x14ac:dyDescent="0.4">
      <c r="A86" s="87"/>
      <c r="B86" s="87"/>
      <c r="E86">
        <f>入力シート!B86</f>
        <v>0</v>
      </c>
      <c r="F86" t="str">
        <f>入力シート!C86&amp;"　"&amp;入力シート!D86</f>
        <v>　</v>
      </c>
      <c r="G86" t="str">
        <f>入力シート!E86&amp;" "&amp;入力シート!F86</f>
        <v xml:space="preserve"> </v>
      </c>
      <c r="H86" t="str">
        <f t="shared" si="18"/>
        <v>　</v>
      </c>
      <c r="J86">
        <f>入力シート!O86</f>
        <v>0</v>
      </c>
      <c r="K86">
        <f>IF(入力シート!I86="男",1,IF(入力シート!I86="女",2,0))</f>
        <v>0</v>
      </c>
      <c r="L86">
        <f>入力シート!J86</f>
        <v>0</v>
      </c>
      <c r="M86">
        <f>入力シート!K86</f>
        <v>0</v>
      </c>
      <c r="N86">
        <f>入力シート!L86</f>
        <v>0</v>
      </c>
      <c r="O86">
        <f>入力シート!N86</f>
        <v>0</v>
      </c>
      <c r="P86">
        <f>入力シート!M86</f>
        <v>0</v>
      </c>
      <c r="Q86" t="str">
        <f>入力シート!AK86</f>
        <v/>
      </c>
      <c r="S86" t="str">
        <f t="shared" si="19"/>
        <v/>
      </c>
      <c r="T86" t="str">
        <f t="shared" si="20"/>
        <v/>
      </c>
      <c r="U86" t="str">
        <f>入力シート!AL86</f>
        <v/>
      </c>
      <c r="V86">
        <f>入力シート!R86</f>
        <v>0</v>
      </c>
      <c r="W86" t="str">
        <f t="shared" si="21"/>
        <v/>
      </c>
      <c r="X86" t="str">
        <f t="shared" si="22"/>
        <v/>
      </c>
      <c r="Y86" t="str">
        <f>入力シート!AM86</f>
        <v/>
      </c>
      <c r="Z86">
        <f>入力シート!T86</f>
        <v>0</v>
      </c>
      <c r="AA86" t="str">
        <f t="shared" si="23"/>
        <v/>
      </c>
      <c r="AB86" t="str">
        <f t="shared" si="24"/>
        <v/>
      </c>
      <c r="AC86" t="str">
        <f>入力シート!AN86</f>
        <v/>
      </c>
      <c r="AD86">
        <f>入力シート!V86</f>
        <v>0</v>
      </c>
      <c r="AE86" t="str">
        <f t="shared" si="25"/>
        <v/>
      </c>
      <c r="AF86" t="str">
        <f t="shared" si="26"/>
        <v/>
      </c>
    </row>
    <row r="87" spans="1:32" x14ac:dyDescent="0.4">
      <c r="A87" s="87"/>
      <c r="B87" s="87"/>
      <c r="E87">
        <f>入力シート!B87</f>
        <v>0</v>
      </c>
      <c r="F87" t="str">
        <f>入力シート!C87&amp;"　"&amp;入力シート!D87</f>
        <v>　</v>
      </c>
      <c r="G87" t="str">
        <f>入力シート!E87&amp;" "&amp;入力シート!F87</f>
        <v xml:space="preserve"> </v>
      </c>
      <c r="H87" t="str">
        <f t="shared" si="18"/>
        <v>　</v>
      </c>
      <c r="J87">
        <f>入力シート!O87</f>
        <v>0</v>
      </c>
      <c r="K87">
        <f>IF(入力シート!I87="男",1,IF(入力シート!I87="女",2,0))</f>
        <v>0</v>
      </c>
      <c r="L87">
        <f>入力シート!J87</f>
        <v>0</v>
      </c>
      <c r="M87">
        <f>入力シート!K87</f>
        <v>0</v>
      </c>
      <c r="N87">
        <f>入力シート!L87</f>
        <v>0</v>
      </c>
      <c r="O87">
        <f>入力シート!N87</f>
        <v>0</v>
      </c>
      <c r="P87">
        <f>入力シート!M87</f>
        <v>0</v>
      </c>
      <c r="Q87" t="str">
        <f>入力シート!AK87</f>
        <v/>
      </c>
      <c r="S87" t="str">
        <f t="shared" si="19"/>
        <v/>
      </c>
      <c r="T87" t="str">
        <f t="shared" si="20"/>
        <v/>
      </c>
      <c r="U87" t="str">
        <f>入力シート!AL87</f>
        <v/>
      </c>
      <c r="V87">
        <f>入力シート!R87</f>
        <v>0</v>
      </c>
      <c r="W87" t="str">
        <f t="shared" si="21"/>
        <v/>
      </c>
      <c r="X87" t="str">
        <f t="shared" si="22"/>
        <v/>
      </c>
      <c r="Y87" t="str">
        <f>入力シート!AM87</f>
        <v/>
      </c>
      <c r="Z87">
        <f>入力シート!T87</f>
        <v>0</v>
      </c>
      <c r="AA87" t="str">
        <f t="shared" si="23"/>
        <v/>
      </c>
      <c r="AB87" t="str">
        <f t="shared" si="24"/>
        <v/>
      </c>
      <c r="AC87" t="str">
        <f>入力シート!AN87</f>
        <v/>
      </c>
      <c r="AD87">
        <f>入力シート!V87</f>
        <v>0</v>
      </c>
      <c r="AE87" t="str">
        <f t="shared" si="25"/>
        <v/>
      </c>
      <c r="AF87" t="str">
        <f t="shared" si="26"/>
        <v/>
      </c>
    </row>
    <row r="88" spans="1:32" x14ac:dyDescent="0.4">
      <c r="A88" s="87"/>
      <c r="B88" s="87"/>
      <c r="E88">
        <f>入力シート!B88</f>
        <v>0</v>
      </c>
      <c r="F88" t="str">
        <f>入力シート!C88&amp;"　"&amp;入力シート!D88</f>
        <v>　</v>
      </c>
      <c r="G88" t="str">
        <f>入力シート!E88&amp;" "&amp;入力シート!F88</f>
        <v xml:space="preserve"> </v>
      </c>
      <c r="H88" t="str">
        <f t="shared" si="18"/>
        <v>　</v>
      </c>
      <c r="J88">
        <f>入力シート!O88</f>
        <v>0</v>
      </c>
      <c r="K88">
        <f>IF(入力シート!I88="男",1,IF(入力シート!I88="女",2,0))</f>
        <v>0</v>
      </c>
      <c r="L88">
        <f>入力シート!J88</f>
        <v>0</v>
      </c>
      <c r="M88">
        <f>入力シート!K88</f>
        <v>0</v>
      </c>
      <c r="N88">
        <f>入力シート!L88</f>
        <v>0</v>
      </c>
      <c r="O88">
        <f>入力シート!N88</f>
        <v>0</v>
      </c>
      <c r="P88">
        <f>入力シート!M88</f>
        <v>0</v>
      </c>
      <c r="Q88" t="str">
        <f>入力シート!AK88</f>
        <v/>
      </c>
      <c r="S88" t="str">
        <f t="shared" si="19"/>
        <v/>
      </c>
      <c r="T88" t="str">
        <f t="shared" si="20"/>
        <v/>
      </c>
      <c r="U88" t="str">
        <f>入力シート!AL88</f>
        <v/>
      </c>
      <c r="V88">
        <f>入力シート!R88</f>
        <v>0</v>
      </c>
      <c r="W88" t="str">
        <f t="shared" si="21"/>
        <v/>
      </c>
      <c r="X88" t="str">
        <f t="shared" si="22"/>
        <v/>
      </c>
      <c r="Y88" t="str">
        <f>入力シート!AM88</f>
        <v/>
      </c>
      <c r="Z88">
        <f>入力シート!T88</f>
        <v>0</v>
      </c>
      <c r="AA88" t="str">
        <f t="shared" si="23"/>
        <v/>
      </c>
      <c r="AB88" t="str">
        <f t="shared" si="24"/>
        <v/>
      </c>
      <c r="AC88" t="str">
        <f>入力シート!AN88</f>
        <v/>
      </c>
      <c r="AD88">
        <f>入力シート!V88</f>
        <v>0</v>
      </c>
      <c r="AE88" t="str">
        <f t="shared" si="25"/>
        <v/>
      </c>
      <c r="AF88" t="str">
        <f t="shared" si="26"/>
        <v/>
      </c>
    </row>
    <row r="89" spans="1:32" x14ac:dyDescent="0.4">
      <c r="A89" s="87"/>
      <c r="B89" s="87"/>
      <c r="E89">
        <f>入力シート!B89</f>
        <v>0</v>
      </c>
      <c r="F89" t="str">
        <f>入力シート!C89&amp;"　"&amp;入力シート!D89</f>
        <v>　</v>
      </c>
      <c r="G89" t="str">
        <f>入力シート!E89&amp;" "&amp;入力シート!F89</f>
        <v xml:space="preserve"> </v>
      </c>
      <c r="H89" t="str">
        <f t="shared" si="18"/>
        <v>　</v>
      </c>
      <c r="J89">
        <f>入力シート!O89</f>
        <v>0</v>
      </c>
      <c r="K89">
        <f>IF(入力シート!I89="男",1,IF(入力シート!I89="女",2,0))</f>
        <v>0</v>
      </c>
      <c r="L89">
        <f>入力シート!J89</f>
        <v>0</v>
      </c>
      <c r="M89">
        <f>入力シート!K89</f>
        <v>0</v>
      </c>
      <c r="N89">
        <f>入力シート!L89</f>
        <v>0</v>
      </c>
      <c r="O89">
        <f>入力シート!N89</f>
        <v>0</v>
      </c>
      <c r="P89">
        <f>入力シート!M89</f>
        <v>0</v>
      </c>
      <c r="Q89" t="str">
        <f>入力シート!AK89</f>
        <v/>
      </c>
      <c r="S89" t="str">
        <f t="shared" si="19"/>
        <v/>
      </c>
      <c r="T89" t="str">
        <f t="shared" si="20"/>
        <v/>
      </c>
      <c r="U89" t="str">
        <f>入力シート!AL89</f>
        <v/>
      </c>
      <c r="V89">
        <f>入力シート!R89</f>
        <v>0</v>
      </c>
      <c r="W89" t="str">
        <f t="shared" si="21"/>
        <v/>
      </c>
      <c r="X89" t="str">
        <f t="shared" si="22"/>
        <v/>
      </c>
      <c r="Y89" t="str">
        <f>入力シート!AM89</f>
        <v/>
      </c>
      <c r="Z89">
        <f>入力シート!T89</f>
        <v>0</v>
      </c>
      <c r="AA89" t="str">
        <f t="shared" si="23"/>
        <v/>
      </c>
      <c r="AB89" t="str">
        <f t="shared" si="24"/>
        <v/>
      </c>
      <c r="AC89" t="str">
        <f>入力シート!AN89</f>
        <v/>
      </c>
      <c r="AD89">
        <f>入力シート!V89</f>
        <v>0</v>
      </c>
      <c r="AE89" t="str">
        <f t="shared" si="25"/>
        <v/>
      </c>
      <c r="AF89" t="str">
        <f t="shared" si="26"/>
        <v/>
      </c>
    </row>
    <row r="90" spans="1:32" x14ac:dyDescent="0.4">
      <c r="A90" s="87"/>
      <c r="B90" s="87"/>
      <c r="E90">
        <f>入力シート!B90</f>
        <v>0</v>
      </c>
      <c r="F90" t="str">
        <f>入力シート!C90&amp;"　"&amp;入力シート!D90</f>
        <v>　</v>
      </c>
      <c r="G90" t="str">
        <f>入力シート!E90&amp;" "&amp;入力シート!F90</f>
        <v xml:space="preserve"> </v>
      </c>
      <c r="H90" t="str">
        <f t="shared" si="18"/>
        <v>　</v>
      </c>
      <c r="J90">
        <f>入力シート!O90</f>
        <v>0</v>
      </c>
      <c r="K90">
        <f>IF(入力シート!I90="男",1,IF(入力シート!I90="女",2,0))</f>
        <v>0</v>
      </c>
      <c r="L90">
        <f>入力シート!J90</f>
        <v>0</v>
      </c>
      <c r="M90">
        <f>入力シート!K90</f>
        <v>0</v>
      </c>
      <c r="N90">
        <f>入力シート!L90</f>
        <v>0</v>
      </c>
      <c r="O90">
        <f>入力シート!N90</f>
        <v>0</v>
      </c>
      <c r="P90">
        <f>入力シート!M90</f>
        <v>0</v>
      </c>
      <c r="Q90" t="str">
        <f>入力シート!AK90</f>
        <v/>
      </c>
      <c r="S90" t="str">
        <f t="shared" si="19"/>
        <v/>
      </c>
      <c r="T90" t="str">
        <f t="shared" si="20"/>
        <v/>
      </c>
      <c r="U90" t="str">
        <f>入力シート!AL90</f>
        <v/>
      </c>
      <c r="V90">
        <f>入力シート!R90</f>
        <v>0</v>
      </c>
      <c r="W90" t="str">
        <f t="shared" si="21"/>
        <v/>
      </c>
      <c r="X90" t="str">
        <f t="shared" si="22"/>
        <v/>
      </c>
      <c r="Y90" t="str">
        <f>入力シート!AM90</f>
        <v/>
      </c>
      <c r="Z90">
        <f>入力シート!T90</f>
        <v>0</v>
      </c>
      <c r="AA90" t="str">
        <f t="shared" si="23"/>
        <v/>
      </c>
      <c r="AB90" t="str">
        <f t="shared" si="24"/>
        <v/>
      </c>
      <c r="AC90" t="str">
        <f>入力シート!AN90</f>
        <v/>
      </c>
      <c r="AD90">
        <f>入力シート!V90</f>
        <v>0</v>
      </c>
      <c r="AE90" t="str">
        <f t="shared" si="25"/>
        <v/>
      </c>
      <c r="AF90" t="str">
        <f t="shared" si="26"/>
        <v/>
      </c>
    </row>
    <row r="91" spans="1:32" x14ac:dyDescent="0.4">
      <c r="A91" s="87"/>
      <c r="B91" s="87"/>
      <c r="E91">
        <f>入力シート!B91</f>
        <v>0</v>
      </c>
      <c r="F91" t="str">
        <f>入力シート!C91&amp;"　"&amp;入力シート!D91</f>
        <v>　</v>
      </c>
      <c r="G91" t="str">
        <f>入力シート!E91&amp;" "&amp;入力シート!F91</f>
        <v xml:space="preserve"> </v>
      </c>
      <c r="H91" t="str">
        <f t="shared" si="18"/>
        <v>　</v>
      </c>
      <c r="J91">
        <f>入力シート!O91</f>
        <v>0</v>
      </c>
      <c r="K91">
        <f>IF(入力シート!I91="男",1,IF(入力シート!I91="女",2,0))</f>
        <v>0</v>
      </c>
      <c r="L91">
        <f>入力シート!J91</f>
        <v>0</v>
      </c>
      <c r="M91">
        <f>入力シート!K91</f>
        <v>0</v>
      </c>
      <c r="N91">
        <f>入力シート!L91</f>
        <v>0</v>
      </c>
      <c r="O91">
        <f>入力シート!N91</f>
        <v>0</v>
      </c>
      <c r="P91">
        <f>入力シート!M91</f>
        <v>0</v>
      </c>
      <c r="Q91" t="str">
        <f>入力シート!AK91</f>
        <v/>
      </c>
      <c r="S91" t="str">
        <f t="shared" si="19"/>
        <v/>
      </c>
      <c r="T91" t="str">
        <f t="shared" si="20"/>
        <v/>
      </c>
      <c r="U91" t="str">
        <f>入力シート!AL91</f>
        <v/>
      </c>
      <c r="V91">
        <f>入力シート!R91</f>
        <v>0</v>
      </c>
      <c r="W91" t="str">
        <f t="shared" si="21"/>
        <v/>
      </c>
      <c r="X91" t="str">
        <f t="shared" si="22"/>
        <v/>
      </c>
      <c r="Y91" t="str">
        <f>入力シート!AM91</f>
        <v/>
      </c>
      <c r="Z91">
        <f>入力シート!T91</f>
        <v>0</v>
      </c>
      <c r="AA91" t="str">
        <f t="shared" si="23"/>
        <v/>
      </c>
      <c r="AB91" t="str">
        <f t="shared" si="24"/>
        <v/>
      </c>
      <c r="AC91" t="str">
        <f>入力シート!AN91</f>
        <v/>
      </c>
      <c r="AD91">
        <f>入力シート!V91</f>
        <v>0</v>
      </c>
      <c r="AE91" t="str">
        <f t="shared" si="25"/>
        <v/>
      </c>
      <c r="AF91" t="str">
        <f t="shared" si="26"/>
        <v/>
      </c>
    </row>
    <row r="92" spans="1:32" x14ac:dyDescent="0.4">
      <c r="A92" s="87"/>
      <c r="B92" s="87"/>
      <c r="E92">
        <f>入力シート!B92</f>
        <v>0</v>
      </c>
      <c r="F92" t="str">
        <f>入力シート!C92&amp;"　"&amp;入力シート!D92</f>
        <v>　</v>
      </c>
      <c r="G92" t="str">
        <f>入力シート!E92&amp;" "&amp;入力シート!F92</f>
        <v xml:space="preserve"> </v>
      </c>
      <c r="H92" t="str">
        <f t="shared" si="18"/>
        <v>　</v>
      </c>
      <c r="J92">
        <f>入力シート!O92</f>
        <v>0</v>
      </c>
      <c r="K92">
        <f>IF(入力シート!I92="男",1,IF(入力シート!I92="女",2,0))</f>
        <v>0</v>
      </c>
      <c r="L92">
        <f>入力シート!J92</f>
        <v>0</v>
      </c>
      <c r="M92">
        <f>入力シート!K92</f>
        <v>0</v>
      </c>
      <c r="N92">
        <f>入力シート!L92</f>
        <v>0</v>
      </c>
      <c r="O92">
        <f>入力シート!N92</f>
        <v>0</v>
      </c>
      <c r="P92">
        <f>入力シート!M92</f>
        <v>0</v>
      </c>
      <c r="Q92" t="str">
        <f>入力シート!AK92</f>
        <v/>
      </c>
      <c r="S92" t="str">
        <f t="shared" si="19"/>
        <v/>
      </c>
      <c r="T92" t="str">
        <f t="shared" si="20"/>
        <v/>
      </c>
      <c r="U92" t="str">
        <f>入力シート!AL92</f>
        <v/>
      </c>
      <c r="V92">
        <f>入力シート!R92</f>
        <v>0</v>
      </c>
      <c r="W92" t="str">
        <f t="shared" si="21"/>
        <v/>
      </c>
      <c r="X92" t="str">
        <f t="shared" si="22"/>
        <v/>
      </c>
      <c r="Y92" t="str">
        <f>入力シート!AM92</f>
        <v/>
      </c>
      <c r="Z92">
        <f>入力シート!T92</f>
        <v>0</v>
      </c>
      <c r="AA92" t="str">
        <f t="shared" si="23"/>
        <v/>
      </c>
      <c r="AB92" t="str">
        <f t="shared" si="24"/>
        <v/>
      </c>
      <c r="AC92" t="str">
        <f>入力シート!AN92</f>
        <v/>
      </c>
      <c r="AD92">
        <f>入力シート!V92</f>
        <v>0</v>
      </c>
      <c r="AE92" t="str">
        <f t="shared" si="25"/>
        <v/>
      </c>
      <c r="AF92" t="str">
        <f t="shared" si="26"/>
        <v/>
      </c>
    </row>
    <row r="93" spans="1:32" x14ac:dyDescent="0.4">
      <c r="A93" s="87"/>
      <c r="B93" s="87"/>
      <c r="E93">
        <f>入力シート!B93</f>
        <v>0</v>
      </c>
      <c r="F93" t="str">
        <f>入力シート!C93&amp;"　"&amp;入力シート!D93</f>
        <v>　</v>
      </c>
      <c r="G93" t="str">
        <f>入力シート!E93&amp;" "&amp;入力シート!F93</f>
        <v xml:space="preserve"> </v>
      </c>
      <c r="H93" t="str">
        <f t="shared" si="18"/>
        <v>　</v>
      </c>
      <c r="J93">
        <f>入力シート!O93</f>
        <v>0</v>
      </c>
      <c r="K93">
        <f>IF(入力シート!I93="男",1,IF(入力シート!I93="女",2,0))</f>
        <v>0</v>
      </c>
      <c r="L93">
        <f>入力シート!J93</f>
        <v>0</v>
      </c>
      <c r="M93">
        <f>入力シート!K93</f>
        <v>0</v>
      </c>
      <c r="N93">
        <f>入力シート!L93</f>
        <v>0</v>
      </c>
      <c r="O93">
        <f>入力シート!N93</f>
        <v>0</v>
      </c>
      <c r="P93">
        <f>入力シート!M93</f>
        <v>0</v>
      </c>
      <c r="Q93" t="str">
        <f>入力シート!AK93</f>
        <v/>
      </c>
      <c r="S93" t="str">
        <f t="shared" si="19"/>
        <v/>
      </c>
      <c r="T93" t="str">
        <f t="shared" si="20"/>
        <v/>
      </c>
      <c r="U93" t="str">
        <f>入力シート!AL93</f>
        <v/>
      </c>
      <c r="V93">
        <f>入力シート!R93</f>
        <v>0</v>
      </c>
      <c r="W93" t="str">
        <f t="shared" si="21"/>
        <v/>
      </c>
      <c r="X93" t="str">
        <f t="shared" si="22"/>
        <v/>
      </c>
      <c r="Y93" t="str">
        <f>入力シート!AM93</f>
        <v/>
      </c>
      <c r="Z93">
        <f>入力シート!T93</f>
        <v>0</v>
      </c>
      <c r="AA93" t="str">
        <f t="shared" si="23"/>
        <v/>
      </c>
      <c r="AB93" t="str">
        <f t="shared" si="24"/>
        <v/>
      </c>
      <c r="AC93" t="str">
        <f>入力シート!AN93</f>
        <v/>
      </c>
      <c r="AD93">
        <f>入力シート!V93</f>
        <v>0</v>
      </c>
      <c r="AE93" t="str">
        <f t="shared" si="25"/>
        <v/>
      </c>
      <c r="AF93" t="str">
        <f t="shared" si="26"/>
        <v/>
      </c>
    </row>
    <row r="94" spans="1:32" x14ac:dyDescent="0.4">
      <c r="A94" s="87"/>
      <c r="B94" s="87"/>
      <c r="E94">
        <f>入力シート!B94</f>
        <v>0</v>
      </c>
      <c r="F94" t="str">
        <f>入力シート!C94&amp;"　"&amp;入力シート!D94</f>
        <v>　</v>
      </c>
      <c r="G94" t="str">
        <f>入力シート!E94&amp;" "&amp;入力シート!F94</f>
        <v xml:space="preserve"> </v>
      </c>
      <c r="H94" t="str">
        <f t="shared" si="18"/>
        <v>　</v>
      </c>
      <c r="J94">
        <f>入力シート!O94</f>
        <v>0</v>
      </c>
      <c r="K94">
        <f>IF(入力シート!I94="男",1,IF(入力シート!I94="女",2,0))</f>
        <v>0</v>
      </c>
      <c r="L94">
        <f>入力シート!J94</f>
        <v>0</v>
      </c>
      <c r="M94">
        <f>入力シート!K94</f>
        <v>0</v>
      </c>
      <c r="N94">
        <f>入力シート!L94</f>
        <v>0</v>
      </c>
      <c r="O94">
        <f>入力シート!N94</f>
        <v>0</v>
      </c>
      <c r="P94">
        <f>入力シート!M94</f>
        <v>0</v>
      </c>
      <c r="Q94" t="str">
        <f>入力シート!AK94</f>
        <v/>
      </c>
      <c r="S94" t="str">
        <f t="shared" si="19"/>
        <v/>
      </c>
      <c r="T94" t="str">
        <f t="shared" si="20"/>
        <v/>
      </c>
      <c r="U94" t="str">
        <f>入力シート!AL94</f>
        <v/>
      </c>
      <c r="V94">
        <f>入力シート!R94</f>
        <v>0</v>
      </c>
      <c r="W94" t="str">
        <f t="shared" si="21"/>
        <v/>
      </c>
      <c r="X94" t="str">
        <f t="shared" si="22"/>
        <v/>
      </c>
      <c r="Y94" t="str">
        <f>入力シート!AM94</f>
        <v/>
      </c>
      <c r="Z94">
        <f>入力シート!T94</f>
        <v>0</v>
      </c>
      <c r="AA94" t="str">
        <f t="shared" si="23"/>
        <v/>
      </c>
      <c r="AB94" t="str">
        <f t="shared" si="24"/>
        <v/>
      </c>
      <c r="AC94" t="str">
        <f>入力シート!AN94</f>
        <v/>
      </c>
      <c r="AD94">
        <f>入力シート!V94</f>
        <v>0</v>
      </c>
      <c r="AE94" t="str">
        <f t="shared" si="25"/>
        <v/>
      </c>
      <c r="AF94" t="str">
        <f t="shared" si="26"/>
        <v/>
      </c>
    </row>
    <row r="95" spans="1:32" x14ac:dyDescent="0.4">
      <c r="A95" s="87"/>
      <c r="B95" s="87"/>
      <c r="E95">
        <f>入力シート!B95</f>
        <v>0</v>
      </c>
      <c r="F95" t="str">
        <f>入力シート!C95&amp;"　"&amp;入力シート!D95</f>
        <v>　</v>
      </c>
      <c r="G95" t="str">
        <f>入力シート!E95&amp;" "&amp;入力シート!F95</f>
        <v xml:space="preserve"> </v>
      </c>
      <c r="H95" t="str">
        <f t="shared" si="18"/>
        <v>　</v>
      </c>
      <c r="J95">
        <f>入力シート!O95</f>
        <v>0</v>
      </c>
      <c r="K95">
        <f>IF(入力シート!I95="男",1,IF(入力シート!I95="女",2,0))</f>
        <v>0</v>
      </c>
      <c r="L95">
        <f>入力シート!J95</f>
        <v>0</v>
      </c>
      <c r="M95">
        <f>入力シート!K95</f>
        <v>0</v>
      </c>
      <c r="N95">
        <f>入力シート!L95</f>
        <v>0</v>
      </c>
      <c r="O95">
        <f>入力シート!N95</f>
        <v>0</v>
      </c>
      <c r="P95">
        <f>入力シート!M95</f>
        <v>0</v>
      </c>
      <c r="Q95" t="str">
        <f>入力シート!AK95</f>
        <v/>
      </c>
      <c r="S95" t="str">
        <f t="shared" si="19"/>
        <v/>
      </c>
      <c r="T95" t="str">
        <f t="shared" si="20"/>
        <v/>
      </c>
      <c r="U95" t="str">
        <f>入力シート!AL95</f>
        <v/>
      </c>
      <c r="V95">
        <f>入力シート!R95</f>
        <v>0</v>
      </c>
      <c r="W95" t="str">
        <f t="shared" si="21"/>
        <v/>
      </c>
      <c r="X95" t="str">
        <f t="shared" si="22"/>
        <v/>
      </c>
      <c r="Y95" t="str">
        <f>入力シート!AM95</f>
        <v/>
      </c>
      <c r="Z95">
        <f>入力シート!T95</f>
        <v>0</v>
      </c>
      <c r="AA95" t="str">
        <f t="shared" si="23"/>
        <v/>
      </c>
      <c r="AB95" t="str">
        <f t="shared" si="24"/>
        <v/>
      </c>
      <c r="AC95" t="str">
        <f>入力シート!AN95</f>
        <v/>
      </c>
      <c r="AD95">
        <f>入力シート!V95</f>
        <v>0</v>
      </c>
      <c r="AE95" t="str">
        <f t="shared" si="25"/>
        <v/>
      </c>
      <c r="AF95" t="str">
        <f t="shared" si="26"/>
        <v/>
      </c>
    </row>
    <row r="96" spans="1:32" x14ac:dyDescent="0.4">
      <c r="A96" s="87"/>
      <c r="B96" s="87"/>
      <c r="E96">
        <f>入力シート!B96</f>
        <v>0</v>
      </c>
      <c r="F96" t="str">
        <f>入力シート!C96&amp;"　"&amp;入力シート!D96</f>
        <v>　</v>
      </c>
      <c r="G96" t="str">
        <f>入力シート!E96&amp;" "&amp;入力シート!F96</f>
        <v xml:space="preserve"> </v>
      </c>
      <c r="H96" t="str">
        <f t="shared" si="18"/>
        <v>　</v>
      </c>
      <c r="J96">
        <f>入力シート!O96</f>
        <v>0</v>
      </c>
      <c r="K96">
        <f>IF(入力シート!I96="男",1,IF(入力シート!I96="女",2,0))</f>
        <v>0</v>
      </c>
      <c r="L96">
        <f>入力シート!J96</f>
        <v>0</v>
      </c>
      <c r="M96">
        <f>入力シート!K96</f>
        <v>0</v>
      </c>
      <c r="N96">
        <f>入力シート!L96</f>
        <v>0</v>
      </c>
      <c r="O96">
        <f>入力シート!N96</f>
        <v>0</v>
      </c>
      <c r="P96">
        <f>入力シート!M96</f>
        <v>0</v>
      </c>
      <c r="Q96" t="str">
        <f>入力シート!AK96</f>
        <v/>
      </c>
      <c r="S96" t="str">
        <f t="shared" si="19"/>
        <v/>
      </c>
      <c r="T96" t="str">
        <f t="shared" si="20"/>
        <v/>
      </c>
      <c r="U96" t="str">
        <f>入力シート!AL96</f>
        <v/>
      </c>
      <c r="V96">
        <f>入力シート!R96</f>
        <v>0</v>
      </c>
      <c r="W96" t="str">
        <f t="shared" si="21"/>
        <v/>
      </c>
      <c r="X96" t="str">
        <f t="shared" si="22"/>
        <v/>
      </c>
      <c r="Y96" t="str">
        <f>入力シート!AM96</f>
        <v/>
      </c>
      <c r="Z96">
        <f>入力シート!T96</f>
        <v>0</v>
      </c>
      <c r="AA96" t="str">
        <f t="shared" si="23"/>
        <v/>
      </c>
      <c r="AB96" t="str">
        <f t="shared" si="24"/>
        <v/>
      </c>
      <c r="AC96" t="str">
        <f>入力シート!AN96</f>
        <v/>
      </c>
      <c r="AD96">
        <f>入力シート!V96</f>
        <v>0</v>
      </c>
      <c r="AE96" t="str">
        <f t="shared" si="25"/>
        <v/>
      </c>
      <c r="AF96" t="str">
        <f t="shared" si="26"/>
        <v/>
      </c>
    </row>
    <row r="97" spans="1:32" x14ac:dyDescent="0.4">
      <c r="A97" s="87"/>
      <c r="B97" s="87"/>
      <c r="E97">
        <f>入力シート!B97</f>
        <v>0</v>
      </c>
      <c r="F97" t="str">
        <f>入力シート!C97&amp;"　"&amp;入力シート!D97</f>
        <v>　</v>
      </c>
      <c r="G97" t="str">
        <f>入力シート!E97&amp;" "&amp;入力シート!F97</f>
        <v xml:space="preserve"> </v>
      </c>
      <c r="H97" t="str">
        <f t="shared" si="18"/>
        <v>　</v>
      </c>
      <c r="J97">
        <f>入力シート!O97</f>
        <v>0</v>
      </c>
      <c r="K97">
        <f>IF(入力シート!I97="男",1,IF(入力シート!I97="女",2,0))</f>
        <v>0</v>
      </c>
      <c r="L97">
        <f>入力シート!J97</f>
        <v>0</v>
      </c>
      <c r="M97">
        <f>入力シート!K97</f>
        <v>0</v>
      </c>
      <c r="N97">
        <f>入力シート!L97</f>
        <v>0</v>
      </c>
      <c r="O97">
        <f>入力シート!N97</f>
        <v>0</v>
      </c>
      <c r="P97">
        <f>入力シート!M97</f>
        <v>0</v>
      </c>
      <c r="Q97" t="str">
        <f>入力シート!AK97</f>
        <v/>
      </c>
      <c r="S97" t="str">
        <f t="shared" si="19"/>
        <v/>
      </c>
      <c r="T97" t="str">
        <f t="shared" si="20"/>
        <v/>
      </c>
      <c r="U97" t="str">
        <f>入力シート!AL97</f>
        <v/>
      </c>
      <c r="V97">
        <f>入力シート!R97</f>
        <v>0</v>
      </c>
      <c r="W97" t="str">
        <f t="shared" si="21"/>
        <v/>
      </c>
      <c r="X97" t="str">
        <f t="shared" si="22"/>
        <v/>
      </c>
      <c r="Y97" t="str">
        <f>入力シート!AM97</f>
        <v/>
      </c>
      <c r="Z97">
        <f>入力シート!T97</f>
        <v>0</v>
      </c>
      <c r="AA97" t="str">
        <f t="shared" si="23"/>
        <v/>
      </c>
      <c r="AB97" t="str">
        <f t="shared" si="24"/>
        <v/>
      </c>
      <c r="AC97" t="str">
        <f>入力シート!AN97</f>
        <v/>
      </c>
      <c r="AD97">
        <f>入力シート!V97</f>
        <v>0</v>
      </c>
      <c r="AE97" t="str">
        <f t="shared" si="25"/>
        <v/>
      </c>
      <c r="AF97" t="str">
        <f t="shared" si="26"/>
        <v/>
      </c>
    </row>
    <row r="98" spans="1:32" x14ac:dyDescent="0.4">
      <c r="A98" s="87"/>
      <c r="B98" s="87"/>
      <c r="E98">
        <f>入力シート!B98</f>
        <v>0</v>
      </c>
      <c r="F98" t="str">
        <f>入力シート!C98&amp;"　"&amp;入力シート!D98</f>
        <v>　</v>
      </c>
      <c r="G98" t="str">
        <f>入力シート!E98&amp;" "&amp;入力シート!F98</f>
        <v xml:space="preserve"> </v>
      </c>
      <c r="H98" t="str">
        <f t="shared" si="18"/>
        <v>　</v>
      </c>
      <c r="J98">
        <f>入力シート!O98</f>
        <v>0</v>
      </c>
      <c r="K98">
        <f>IF(入力シート!I98="男",1,IF(入力シート!I98="女",2,0))</f>
        <v>0</v>
      </c>
      <c r="L98">
        <f>入力シート!J98</f>
        <v>0</v>
      </c>
      <c r="M98">
        <f>入力シート!K98</f>
        <v>0</v>
      </c>
      <c r="N98">
        <f>入力シート!L98</f>
        <v>0</v>
      </c>
      <c r="O98">
        <f>入力シート!N98</f>
        <v>0</v>
      </c>
      <c r="P98">
        <f>入力シート!M98</f>
        <v>0</v>
      </c>
      <c r="Q98" t="str">
        <f>入力シート!AK98</f>
        <v/>
      </c>
      <c r="S98" t="str">
        <f t="shared" si="19"/>
        <v/>
      </c>
      <c r="T98" t="str">
        <f t="shared" si="20"/>
        <v/>
      </c>
      <c r="U98" t="str">
        <f>入力シート!AL98</f>
        <v/>
      </c>
      <c r="V98">
        <f>入力シート!R98</f>
        <v>0</v>
      </c>
      <c r="W98" t="str">
        <f t="shared" si="21"/>
        <v/>
      </c>
      <c r="X98" t="str">
        <f t="shared" si="22"/>
        <v/>
      </c>
      <c r="Y98" t="str">
        <f>入力シート!AM98</f>
        <v/>
      </c>
      <c r="Z98">
        <f>入力シート!T98</f>
        <v>0</v>
      </c>
      <c r="AA98" t="str">
        <f t="shared" si="23"/>
        <v/>
      </c>
      <c r="AB98" t="str">
        <f t="shared" si="24"/>
        <v/>
      </c>
      <c r="AC98" t="str">
        <f>入力シート!AN98</f>
        <v/>
      </c>
      <c r="AD98">
        <f>入力シート!V98</f>
        <v>0</v>
      </c>
      <c r="AE98" t="str">
        <f t="shared" si="25"/>
        <v/>
      </c>
      <c r="AF98" t="str">
        <f t="shared" si="26"/>
        <v/>
      </c>
    </row>
    <row r="99" spans="1:32" x14ac:dyDescent="0.4">
      <c r="A99" s="87"/>
      <c r="B99" s="87"/>
      <c r="E99">
        <f>入力シート!B99</f>
        <v>0</v>
      </c>
      <c r="F99" t="str">
        <f>入力シート!C99&amp;"　"&amp;入力シート!D99</f>
        <v>　</v>
      </c>
      <c r="G99" t="str">
        <f>入力シート!E99&amp;" "&amp;入力シート!F99</f>
        <v xml:space="preserve"> </v>
      </c>
      <c r="H99" t="str">
        <f t="shared" si="18"/>
        <v>　</v>
      </c>
      <c r="J99">
        <f>入力シート!O99</f>
        <v>0</v>
      </c>
      <c r="K99">
        <f>IF(入力シート!I99="男",1,IF(入力シート!I99="女",2,0))</f>
        <v>0</v>
      </c>
      <c r="L99">
        <f>入力シート!J99</f>
        <v>0</v>
      </c>
      <c r="M99">
        <f>入力シート!K99</f>
        <v>0</v>
      </c>
      <c r="N99">
        <f>入力シート!L99</f>
        <v>0</v>
      </c>
      <c r="O99">
        <f>入力シート!N99</f>
        <v>0</v>
      </c>
      <c r="P99">
        <f>入力シート!M99</f>
        <v>0</v>
      </c>
      <c r="Q99" t="str">
        <f>入力シート!AK99</f>
        <v/>
      </c>
      <c r="S99" t="str">
        <f t="shared" si="19"/>
        <v/>
      </c>
      <c r="T99" t="str">
        <f t="shared" si="20"/>
        <v/>
      </c>
      <c r="U99" t="str">
        <f>入力シート!AL99</f>
        <v/>
      </c>
      <c r="V99">
        <f>入力シート!R99</f>
        <v>0</v>
      </c>
      <c r="W99" t="str">
        <f t="shared" si="21"/>
        <v/>
      </c>
      <c r="X99" t="str">
        <f t="shared" si="22"/>
        <v/>
      </c>
      <c r="Y99" t="str">
        <f>入力シート!AM99</f>
        <v/>
      </c>
      <c r="Z99">
        <f>入力シート!T99</f>
        <v>0</v>
      </c>
      <c r="AA99" t="str">
        <f t="shared" si="23"/>
        <v/>
      </c>
      <c r="AB99" t="str">
        <f t="shared" si="24"/>
        <v/>
      </c>
      <c r="AC99" t="str">
        <f>入力シート!AN99</f>
        <v/>
      </c>
      <c r="AD99">
        <f>入力シート!V99</f>
        <v>0</v>
      </c>
      <c r="AE99" t="str">
        <f t="shared" si="25"/>
        <v/>
      </c>
      <c r="AF99" t="str">
        <f t="shared" si="26"/>
        <v/>
      </c>
    </row>
    <row r="100" spans="1:32" x14ac:dyDescent="0.4">
      <c r="A100" s="87"/>
      <c r="B100" s="87"/>
      <c r="E100">
        <f>入力シート!B100</f>
        <v>0</v>
      </c>
      <c r="F100" t="str">
        <f>入力シート!C100&amp;"　"&amp;入力シート!D100</f>
        <v>　</v>
      </c>
      <c r="G100" t="str">
        <f>入力シート!E100&amp;" "&amp;入力シート!F100</f>
        <v xml:space="preserve"> </v>
      </c>
      <c r="H100" t="str">
        <f t="shared" si="18"/>
        <v>　</v>
      </c>
      <c r="J100">
        <f>入力シート!O100</f>
        <v>0</v>
      </c>
      <c r="K100">
        <f>IF(入力シート!I100="男",1,IF(入力シート!I100="女",2,0))</f>
        <v>0</v>
      </c>
      <c r="L100">
        <f>入力シート!J100</f>
        <v>0</v>
      </c>
      <c r="M100">
        <f>入力シート!K100</f>
        <v>0</v>
      </c>
      <c r="N100">
        <f>入力シート!L100</f>
        <v>0</v>
      </c>
      <c r="O100">
        <f>入力シート!N100</f>
        <v>0</v>
      </c>
      <c r="P100">
        <f>入力シート!M100</f>
        <v>0</v>
      </c>
      <c r="Q100" t="str">
        <f>入力シート!AK100</f>
        <v/>
      </c>
      <c r="S100" t="str">
        <f t="shared" si="19"/>
        <v/>
      </c>
      <c r="T100" t="str">
        <f t="shared" si="20"/>
        <v/>
      </c>
      <c r="U100" t="str">
        <f>入力シート!AL100</f>
        <v/>
      </c>
      <c r="V100">
        <f>入力シート!R100</f>
        <v>0</v>
      </c>
      <c r="W100" t="str">
        <f t="shared" si="21"/>
        <v/>
      </c>
      <c r="X100" t="str">
        <f t="shared" si="22"/>
        <v/>
      </c>
      <c r="Y100" t="str">
        <f>入力シート!AM100</f>
        <v/>
      </c>
      <c r="Z100">
        <f>入力シート!T100</f>
        <v>0</v>
      </c>
      <c r="AA100" t="str">
        <f t="shared" si="23"/>
        <v/>
      </c>
      <c r="AB100" t="str">
        <f t="shared" si="24"/>
        <v/>
      </c>
      <c r="AC100" t="str">
        <f>入力シート!AN100</f>
        <v/>
      </c>
      <c r="AD100">
        <f>入力シート!V100</f>
        <v>0</v>
      </c>
      <c r="AE100" t="str">
        <f t="shared" si="25"/>
        <v/>
      </c>
      <c r="AF100" t="str">
        <f t="shared" si="26"/>
        <v/>
      </c>
    </row>
    <row r="101" spans="1:32" x14ac:dyDescent="0.4">
      <c r="A101" s="87"/>
      <c r="B101" s="87"/>
      <c r="E101">
        <f>入力シート!B101</f>
        <v>0</v>
      </c>
      <c r="F101" t="str">
        <f>入力シート!C101&amp;"　"&amp;入力シート!D101</f>
        <v>　</v>
      </c>
      <c r="G101" t="str">
        <f>入力シート!E101&amp;" "&amp;入力シート!F101</f>
        <v xml:space="preserve"> </v>
      </c>
      <c r="H101" t="str">
        <f t="shared" si="18"/>
        <v>　</v>
      </c>
      <c r="J101">
        <f>入力シート!O101</f>
        <v>0</v>
      </c>
      <c r="K101">
        <f>IF(入力シート!I101="男",1,IF(入力シート!I101="女",2,0))</f>
        <v>0</v>
      </c>
      <c r="L101">
        <f>入力シート!J101</f>
        <v>0</v>
      </c>
      <c r="M101">
        <f>入力シート!K101</f>
        <v>0</v>
      </c>
      <c r="N101">
        <f>入力シート!L101</f>
        <v>0</v>
      </c>
      <c r="O101">
        <f>入力シート!N101</f>
        <v>0</v>
      </c>
      <c r="P101">
        <f>入力シート!M101</f>
        <v>0</v>
      </c>
      <c r="Q101" t="str">
        <f>入力シート!AK101</f>
        <v/>
      </c>
      <c r="S101" t="str">
        <f t="shared" si="19"/>
        <v/>
      </c>
      <c r="T101" t="str">
        <f t="shared" si="20"/>
        <v/>
      </c>
      <c r="U101" t="str">
        <f>入力シート!AL101</f>
        <v/>
      </c>
      <c r="V101">
        <f>入力シート!R101</f>
        <v>0</v>
      </c>
      <c r="W101" t="str">
        <f t="shared" si="21"/>
        <v/>
      </c>
      <c r="X101" t="str">
        <f t="shared" si="22"/>
        <v/>
      </c>
      <c r="Y101" t="str">
        <f>入力シート!AM101</f>
        <v/>
      </c>
      <c r="Z101">
        <f>入力シート!T101</f>
        <v>0</v>
      </c>
      <c r="AA101" t="str">
        <f t="shared" si="23"/>
        <v/>
      </c>
      <c r="AB101" t="str">
        <f t="shared" si="24"/>
        <v/>
      </c>
      <c r="AC101" t="str">
        <f>入力シート!AN101</f>
        <v/>
      </c>
      <c r="AD101">
        <f>入力シート!V101</f>
        <v>0</v>
      </c>
      <c r="AE101" t="str">
        <f t="shared" si="25"/>
        <v/>
      </c>
      <c r="AF101" t="str">
        <f t="shared" si="26"/>
        <v/>
      </c>
    </row>
    <row r="102" spans="1:32" x14ac:dyDescent="0.4">
      <c r="A102" s="87"/>
      <c r="B102" s="87"/>
      <c r="E102">
        <f>入力シート!B102</f>
        <v>0</v>
      </c>
      <c r="F102" t="str">
        <f>入力シート!C102&amp;"　"&amp;入力シート!D102</f>
        <v>　</v>
      </c>
      <c r="G102" t="str">
        <f>入力シート!E102&amp;" "&amp;入力シート!F102</f>
        <v xml:space="preserve"> </v>
      </c>
      <c r="H102" t="str">
        <f t="shared" si="18"/>
        <v>　</v>
      </c>
      <c r="J102">
        <f>入力シート!O102</f>
        <v>0</v>
      </c>
      <c r="K102">
        <f>IF(入力シート!I102="男",1,IF(入力シート!I102="女",2,0))</f>
        <v>0</v>
      </c>
      <c r="L102">
        <f>入力シート!J102</f>
        <v>0</v>
      </c>
      <c r="M102">
        <f>入力シート!K102</f>
        <v>0</v>
      </c>
      <c r="N102">
        <f>入力シート!L102</f>
        <v>0</v>
      </c>
      <c r="O102">
        <f>入力シート!N102</f>
        <v>0</v>
      </c>
      <c r="P102">
        <f>入力シート!M102</f>
        <v>0</v>
      </c>
      <c r="Q102" t="str">
        <f>入力シート!AK102</f>
        <v/>
      </c>
      <c r="S102" t="str">
        <f t="shared" si="19"/>
        <v/>
      </c>
      <c r="T102" t="str">
        <f t="shared" si="20"/>
        <v/>
      </c>
      <c r="U102" t="str">
        <f>入力シート!AL102</f>
        <v/>
      </c>
      <c r="V102">
        <f>入力シート!R102</f>
        <v>0</v>
      </c>
      <c r="W102" t="str">
        <f t="shared" si="21"/>
        <v/>
      </c>
      <c r="X102" t="str">
        <f t="shared" si="22"/>
        <v/>
      </c>
      <c r="Y102" t="str">
        <f>入力シート!AM102</f>
        <v/>
      </c>
      <c r="Z102">
        <f>入力シート!T102</f>
        <v>0</v>
      </c>
      <c r="AA102" t="str">
        <f t="shared" si="23"/>
        <v/>
      </c>
      <c r="AB102" t="str">
        <f t="shared" si="24"/>
        <v/>
      </c>
      <c r="AC102" t="str">
        <f>入力シート!AN102</f>
        <v/>
      </c>
      <c r="AD102">
        <f>入力シート!V102</f>
        <v>0</v>
      </c>
      <c r="AE102" t="str">
        <f t="shared" si="25"/>
        <v/>
      </c>
      <c r="AF102" t="str">
        <f t="shared" si="26"/>
        <v/>
      </c>
    </row>
    <row r="103" spans="1:32" x14ac:dyDescent="0.4">
      <c r="A103" s="87"/>
      <c r="B103" s="87"/>
      <c r="E103">
        <f>入力シート!B103</f>
        <v>0</v>
      </c>
      <c r="F103" t="str">
        <f>入力シート!C103&amp;"　"&amp;入力シート!D103</f>
        <v>　</v>
      </c>
      <c r="G103" t="str">
        <f>入力シート!E103&amp;" "&amp;入力シート!F103</f>
        <v xml:space="preserve"> </v>
      </c>
      <c r="H103" t="str">
        <f t="shared" si="18"/>
        <v>　</v>
      </c>
      <c r="J103">
        <f>入力シート!O103</f>
        <v>0</v>
      </c>
      <c r="K103">
        <f>IF(入力シート!I103="男",1,IF(入力シート!I103="女",2,0))</f>
        <v>0</v>
      </c>
      <c r="L103">
        <f>入力シート!J103</f>
        <v>0</v>
      </c>
      <c r="M103">
        <f>入力シート!K103</f>
        <v>0</v>
      </c>
      <c r="N103">
        <f>入力シート!L103</f>
        <v>0</v>
      </c>
      <c r="O103">
        <f>入力シート!N103</f>
        <v>0</v>
      </c>
      <c r="P103">
        <f>入力シート!M103</f>
        <v>0</v>
      </c>
      <c r="Q103" t="str">
        <f>入力シート!AK103</f>
        <v/>
      </c>
      <c r="S103" t="str">
        <f t="shared" si="19"/>
        <v/>
      </c>
      <c r="T103" t="str">
        <f t="shared" si="20"/>
        <v/>
      </c>
      <c r="U103" t="str">
        <f>入力シート!AL103</f>
        <v/>
      </c>
      <c r="V103">
        <f>入力シート!R103</f>
        <v>0</v>
      </c>
      <c r="W103" t="str">
        <f t="shared" si="21"/>
        <v/>
      </c>
      <c r="X103" t="str">
        <f t="shared" si="22"/>
        <v/>
      </c>
      <c r="Y103" t="str">
        <f>入力シート!AM103</f>
        <v/>
      </c>
      <c r="Z103">
        <f>入力シート!T103</f>
        <v>0</v>
      </c>
      <c r="AA103" t="str">
        <f t="shared" si="23"/>
        <v/>
      </c>
      <c r="AB103" t="str">
        <f t="shared" si="24"/>
        <v/>
      </c>
      <c r="AC103" t="str">
        <f>入力シート!AN103</f>
        <v/>
      </c>
      <c r="AD103">
        <f>入力シート!V103</f>
        <v>0</v>
      </c>
      <c r="AE103" t="str">
        <f t="shared" si="25"/>
        <v/>
      </c>
      <c r="AF103" t="str">
        <f t="shared" si="26"/>
        <v/>
      </c>
    </row>
    <row r="104" spans="1:32" x14ac:dyDescent="0.4">
      <c r="A104" s="87"/>
      <c r="B104" s="87"/>
      <c r="E104">
        <f>入力シート!B104</f>
        <v>0</v>
      </c>
      <c r="F104" t="str">
        <f>入力シート!C104&amp;"　"&amp;入力シート!D104</f>
        <v>　</v>
      </c>
      <c r="G104" t="str">
        <f>入力シート!E104&amp;" "&amp;入力シート!F104</f>
        <v xml:space="preserve"> </v>
      </c>
      <c r="H104" t="str">
        <f t="shared" si="18"/>
        <v>　</v>
      </c>
      <c r="J104">
        <f>入力シート!O104</f>
        <v>0</v>
      </c>
      <c r="K104">
        <f>IF(入力シート!I104="男",1,IF(入力シート!I104="女",2,0))</f>
        <v>0</v>
      </c>
      <c r="L104">
        <f>入力シート!J104</f>
        <v>0</v>
      </c>
      <c r="M104">
        <f>入力シート!K104</f>
        <v>0</v>
      </c>
      <c r="N104">
        <f>入力シート!L104</f>
        <v>0</v>
      </c>
      <c r="O104">
        <f>入力シート!N104</f>
        <v>0</v>
      </c>
      <c r="P104">
        <f>入力シート!M104</f>
        <v>0</v>
      </c>
      <c r="Q104" t="str">
        <f>入力シート!AK104</f>
        <v/>
      </c>
      <c r="S104" t="str">
        <f t="shared" si="19"/>
        <v/>
      </c>
      <c r="T104" t="str">
        <f t="shared" si="20"/>
        <v/>
      </c>
      <c r="U104" t="str">
        <f>入力シート!AL104</f>
        <v/>
      </c>
      <c r="V104">
        <f>入力シート!R104</f>
        <v>0</v>
      </c>
      <c r="W104" t="str">
        <f t="shared" si="21"/>
        <v/>
      </c>
      <c r="X104" t="str">
        <f t="shared" si="22"/>
        <v/>
      </c>
      <c r="Y104" t="str">
        <f>入力シート!AM104</f>
        <v/>
      </c>
      <c r="Z104">
        <f>入力シート!T104</f>
        <v>0</v>
      </c>
      <c r="AA104" t="str">
        <f t="shared" si="23"/>
        <v/>
      </c>
      <c r="AB104" t="str">
        <f t="shared" si="24"/>
        <v/>
      </c>
      <c r="AC104" t="str">
        <f>入力シート!AN104</f>
        <v/>
      </c>
      <c r="AD104">
        <f>入力シート!V104</f>
        <v>0</v>
      </c>
      <c r="AE104" t="str">
        <f t="shared" si="25"/>
        <v/>
      </c>
      <c r="AF104" t="str">
        <f t="shared" si="26"/>
        <v/>
      </c>
    </row>
    <row r="105" spans="1:32" x14ac:dyDescent="0.4">
      <c r="A105" s="87"/>
      <c r="B105" s="87"/>
      <c r="E105">
        <f>入力シート!B105</f>
        <v>0</v>
      </c>
      <c r="F105" t="str">
        <f>入力シート!C105&amp;"　"&amp;入力シート!D105</f>
        <v>　</v>
      </c>
      <c r="G105" t="str">
        <f>入力シート!E105&amp;" "&amp;入力シート!F105</f>
        <v xml:space="preserve"> </v>
      </c>
      <c r="H105" t="str">
        <f t="shared" si="18"/>
        <v>　</v>
      </c>
      <c r="J105">
        <f>入力シート!O105</f>
        <v>0</v>
      </c>
      <c r="K105">
        <f>IF(入力シート!I105="男",1,IF(入力シート!I105="女",2,0))</f>
        <v>0</v>
      </c>
      <c r="L105">
        <f>入力シート!J105</f>
        <v>0</v>
      </c>
      <c r="M105">
        <f>入力シート!K105</f>
        <v>0</v>
      </c>
      <c r="N105">
        <f>入力シート!L105</f>
        <v>0</v>
      </c>
      <c r="O105">
        <f>入力シート!N105</f>
        <v>0</v>
      </c>
      <c r="P105">
        <f>入力シート!M105</f>
        <v>0</v>
      </c>
      <c r="Q105" t="str">
        <f>入力シート!AK105</f>
        <v/>
      </c>
      <c r="S105" t="str">
        <f t="shared" si="19"/>
        <v/>
      </c>
      <c r="T105" t="str">
        <f t="shared" si="20"/>
        <v/>
      </c>
      <c r="U105" t="str">
        <f>入力シート!AL105</f>
        <v/>
      </c>
      <c r="V105">
        <f>入力シート!R105</f>
        <v>0</v>
      </c>
      <c r="W105" t="str">
        <f t="shared" si="21"/>
        <v/>
      </c>
      <c r="X105" t="str">
        <f t="shared" si="22"/>
        <v/>
      </c>
      <c r="Y105" t="str">
        <f>入力シート!AM105</f>
        <v/>
      </c>
      <c r="Z105">
        <f>入力シート!T105</f>
        <v>0</v>
      </c>
      <c r="AA105" t="str">
        <f t="shared" si="23"/>
        <v/>
      </c>
      <c r="AB105" t="str">
        <f t="shared" si="24"/>
        <v/>
      </c>
      <c r="AC105" t="str">
        <f>入力シート!AN105</f>
        <v/>
      </c>
      <c r="AD105">
        <f>入力シート!V105</f>
        <v>0</v>
      </c>
      <c r="AE105" t="str">
        <f t="shared" si="25"/>
        <v/>
      </c>
      <c r="AF105" t="str">
        <f t="shared" si="26"/>
        <v/>
      </c>
    </row>
    <row r="106" spans="1:32" x14ac:dyDescent="0.4">
      <c r="A106" s="87"/>
      <c r="B106" s="87"/>
      <c r="E106">
        <f>入力シート!B106</f>
        <v>0</v>
      </c>
      <c r="F106" t="str">
        <f>入力シート!C106&amp;"　"&amp;入力シート!D106</f>
        <v>　</v>
      </c>
      <c r="G106" t="str">
        <f>入力シート!E106&amp;" "&amp;入力シート!F106</f>
        <v xml:space="preserve"> </v>
      </c>
      <c r="H106" t="str">
        <f t="shared" si="18"/>
        <v>　</v>
      </c>
      <c r="J106">
        <f>入力シート!O106</f>
        <v>0</v>
      </c>
      <c r="K106">
        <f>IF(入力シート!I106="男",1,IF(入力シート!I106="女",2,0))</f>
        <v>0</v>
      </c>
      <c r="L106">
        <f>入力シート!J106</f>
        <v>0</v>
      </c>
      <c r="M106">
        <f>入力シート!K106</f>
        <v>0</v>
      </c>
      <c r="N106">
        <f>入力シート!L106</f>
        <v>0</v>
      </c>
      <c r="O106">
        <f>入力シート!N106</f>
        <v>0</v>
      </c>
      <c r="P106">
        <f>入力シート!M106</f>
        <v>0</v>
      </c>
      <c r="Q106" t="str">
        <f>入力シート!AK106</f>
        <v/>
      </c>
      <c r="S106" t="str">
        <f t="shared" si="19"/>
        <v/>
      </c>
      <c r="T106" t="str">
        <f t="shared" si="20"/>
        <v/>
      </c>
      <c r="U106" t="str">
        <f>入力シート!AL106</f>
        <v/>
      </c>
      <c r="V106">
        <f>入力シート!R106</f>
        <v>0</v>
      </c>
      <c r="W106" t="str">
        <f t="shared" si="21"/>
        <v/>
      </c>
      <c r="X106" t="str">
        <f t="shared" si="22"/>
        <v/>
      </c>
      <c r="Y106" t="str">
        <f>入力シート!AM106</f>
        <v/>
      </c>
      <c r="Z106">
        <f>入力シート!T106</f>
        <v>0</v>
      </c>
      <c r="AA106" t="str">
        <f t="shared" si="23"/>
        <v/>
      </c>
      <c r="AB106" t="str">
        <f t="shared" si="24"/>
        <v/>
      </c>
      <c r="AC106" t="str">
        <f>入力シート!AN106</f>
        <v/>
      </c>
      <c r="AD106">
        <f>入力シート!V106</f>
        <v>0</v>
      </c>
      <c r="AE106" t="str">
        <f t="shared" si="25"/>
        <v/>
      </c>
      <c r="AF106" t="str">
        <f t="shared" si="26"/>
        <v/>
      </c>
    </row>
    <row r="107" spans="1:32" x14ac:dyDescent="0.4">
      <c r="A107" s="87"/>
      <c r="B107" s="87"/>
      <c r="E107">
        <f>入力シート!B107</f>
        <v>0</v>
      </c>
      <c r="F107" t="str">
        <f>入力シート!C107&amp;"　"&amp;入力シート!D107</f>
        <v>　</v>
      </c>
      <c r="G107" t="str">
        <f>入力シート!E107&amp;" "&amp;入力シート!F107</f>
        <v xml:space="preserve"> </v>
      </c>
      <c r="H107" t="str">
        <f t="shared" si="18"/>
        <v>　</v>
      </c>
      <c r="J107">
        <f>入力シート!O107</f>
        <v>0</v>
      </c>
      <c r="K107">
        <f>IF(入力シート!I107="男",1,IF(入力シート!I107="女",2,0))</f>
        <v>0</v>
      </c>
      <c r="L107">
        <f>入力シート!J107</f>
        <v>0</v>
      </c>
      <c r="M107">
        <f>入力シート!K107</f>
        <v>0</v>
      </c>
      <c r="N107">
        <f>入力シート!L107</f>
        <v>0</v>
      </c>
      <c r="O107">
        <f>入力シート!N107</f>
        <v>0</v>
      </c>
      <c r="P107">
        <f>入力シート!M107</f>
        <v>0</v>
      </c>
      <c r="Q107" t="str">
        <f>入力シート!AK107</f>
        <v/>
      </c>
      <c r="S107" t="str">
        <f t="shared" si="19"/>
        <v/>
      </c>
      <c r="T107" t="str">
        <f t="shared" si="20"/>
        <v/>
      </c>
      <c r="U107" t="str">
        <f>入力シート!AL107</f>
        <v/>
      </c>
      <c r="V107">
        <f>入力シート!R107</f>
        <v>0</v>
      </c>
      <c r="W107" t="str">
        <f t="shared" si="21"/>
        <v/>
      </c>
      <c r="X107" t="str">
        <f t="shared" si="22"/>
        <v/>
      </c>
      <c r="Y107" t="str">
        <f>入力シート!AM107</f>
        <v/>
      </c>
      <c r="Z107">
        <f>入力シート!T107</f>
        <v>0</v>
      </c>
      <c r="AA107" t="str">
        <f t="shared" si="23"/>
        <v/>
      </c>
      <c r="AB107" t="str">
        <f t="shared" si="24"/>
        <v/>
      </c>
      <c r="AC107" t="str">
        <f>入力シート!AN107</f>
        <v/>
      </c>
      <c r="AD107">
        <f>入力シート!V107</f>
        <v>0</v>
      </c>
      <c r="AE107" t="str">
        <f t="shared" si="25"/>
        <v/>
      </c>
      <c r="AF107" t="str">
        <f t="shared" si="26"/>
        <v/>
      </c>
    </row>
    <row r="108" spans="1:32" x14ac:dyDescent="0.4">
      <c r="A108" s="87"/>
      <c r="B108" s="87"/>
      <c r="E108">
        <f>入力シート!B108</f>
        <v>0</v>
      </c>
      <c r="F108" t="str">
        <f>入力シート!C108&amp;"　"&amp;入力シート!D108</f>
        <v>　</v>
      </c>
      <c r="G108" t="str">
        <f>入力シート!E108&amp;" "&amp;入力シート!F108</f>
        <v xml:space="preserve"> </v>
      </c>
      <c r="H108" t="str">
        <f t="shared" si="18"/>
        <v>　</v>
      </c>
      <c r="J108">
        <f>入力シート!O108</f>
        <v>0</v>
      </c>
      <c r="K108">
        <f>IF(入力シート!I108="男",1,IF(入力シート!I108="女",2,0))</f>
        <v>0</v>
      </c>
      <c r="L108">
        <f>入力シート!J108</f>
        <v>0</v>
      </c>
      <c r="M108">
        <f>入力シート!K108</f>
        <v>0</v>
      </c>
      <c r="N108">
        <f>入力シート!L108</f>
        <v>0</v>
      </c>
      <c r="O108">
        <f>入力シート!N108</f>
        <v>0</v>
      </c>
      <c r="P108">
        <f>入力シート!M108</f>
        <v>0</v>
      </c>
      <c r="Q108" t="str">
        <f>入力シート!AK108</f>
        <v/>
      </c>
      <c r="S108" t="str">
        <f t="shared" si="19"/>
        <v/>
      </c>
      <c r="T108" t="str">
        <f t="shared" si="20"/>
        <v/>
      </c>
      <c r="U108" t="str">
        <f>入力シート!AL108</f>
        <v/>
      </c>
      <c r="V108">
        <f>入力シート!R108</f>
        <v>0</v>
      </c>
      <c r="W108" t="str">
        <f t="shared" si="21"/>
        <v/>
      </c>
      <c r="X108" t="str">
        <f t="shared" si="22"/>
        <v/>
      </c>
      <c r="Y108" t="str">
        <f>入力シート!AM108</f>
        <v/>
      </c>
      <c r="Z108">
        <f>入力シート!T108</f>
        <v>0</v>
      </c>
      <c r="AA108" t="str">
        <f t="shared" si="23"/>
        <v/>
      </c>
      <c r="AB108" t="str">
        <f t="shared" si="24"/>
        <v/>
      </c>
      <c r="AC108" t="str">
        <f>入力シート!AN108</f>
        <v/>
      </c>
      <c r="AD108">
        <f>入力シート!V108</f>
        <v>0</v>
      </c>
      <c r="AE108" t="str">
        <f t="shared" si="25"/>
        <v/>
      </c>
      <c r="AF108" t="str">
        <f t="shared" si="26"/>
        <v/>
      </c>
    </row>
    <row r="109" spans="1:32" x14ac:dyDescent="0.4">
      <c r="A109" s="87"/>
      <c r="B109" s="87"/>
      <c r="E109">
        <f>入力シート!B109</f>
        <v>0</v>
      </c>
      <c r="F109" t="str">
        <f>入力シート!C109&amp;"　"&amp;入力シート!D109</f>
        <v>　</v>
      </c>
      <c r="G109" t="str">
        <f>入力シート!E109&amp;" "&amp;入力シート!F109</f>
        <v xml:space="preserve"> </v>
      </c>
      <c r="H109" t="str">
        <f t="shared" si="18"/>
        <v>　</v>
      </c>
      <c r="J109">
        <f>入力シート!O109</f>
        <v>0</v>
      </c>
      <c r="K109">
        <f>IF(入力シート!I109="男",1,IF(入力シート!I109="女",2,0))</f>
        <v>0</v>
      </c>
      <c r="L109">
        <f>入力シート!J109</f>
        <v>0</v>
      </c>
      <c r="M109">
        <f>入力シート!K109</f>
        <v>0</v>
      </c>
      <c r="N109">
        <f>入力シート!L109</f>
        <v>0</v>
      </c>
      <c r="O109">
        <f>入力シート!N109</f>
        <v>0</v>
      </c>
      <c r="P109">
        <f>入力シート!M109</f>
        <v>0</v>
      </c>
      <c r="Q109" t="str">
        <f>入力シート!AK109</f>
        <v/>
      </c>
      <c r="S109" t="str">
        <f t="shared" si="19"/>
        <v/>
      </c>
      <c r="T109" t="str">
        <f t="shared" si="20"/>
        <v/>
      </c>
      <c r="U109" t="str">
        <f>入力シート!AL109</f>
        <v/>
      </c>
      <c r="V109">
        <f>入力シート!R109</f>
        <v>0</v>
      </c>
      <c r="W109" t="str">
        <f t="shared" si="21"/>
        <v/>
      </c>
      <c r="X109" t="str">
        <f t="shared" si="22"/>
        <v/>
      </c>
      <c r="Y109" t="str">
        <f>入力シート!AM109</f>
        <v/>
      </c>
      <c r="Z109">
        <f>入力シート!T109</f>
        <v>0</v>
      </c>
      <c r="AA109" t="str">
        <f t="shared" si="23"/>
        <v/>
      </c>
      <c r="AB109" t="str">
        <f t="shared" si="24"/>
        <v/>
      </c>
      <c r="AC109" t="str">
        <f>入力シート!AN109</f>
        <v/>
      </c>
      <c r="AD109">
        <f>入力シート!V109</f>
        <v>0</v>
      </c>
      <c r="AE109" t="str">
        <f t="shared" si="25"/>
        <v/>
      </c>
      <c r="AF109" t="str">
        <f t="shared" si="26"/>
        <v/>
      </c>
    </row>
    <row r="110" spans="1:32" x14ac:dyDescent="0.4">
      <c r="A110" s="87"/>
      <c r="B110" s="87"/>
      <c r="E110">
        <f>入力シート!B110</f>
        <v>0</v>
      </c>
      <c r="F110" t="str">
        <f>入力シート!C110&amp;"　"&amp;入力シート!D110</f>
        <v>　</v>
      </c>
      <c r="G110" t="str">
        <f>入力シート!E110&amp;" "&amp;入力シート!F110</f>
        <v xml:space="preserve"> </v>
      </c>
      <c r="H110" t="str">
        <f t="shared" si="18"/>
        <v>　</v>
      </c>
      <c r="J110">
        <f>入力シート!O110</f>
        <v>0</v>
      </c>
      <c r="K110">
        <f>IF(入力シート!I110="男",1,IF(入力シート!I110="女",2,0))</f>
        <v>0</v>
      </c>
      <c r="L110">
        <f>入力シート!J110</f>
        <v>0</v>
      </c>
      <c r="M110">
        <f>入力シート!K110</f>
        <v>0</v>
      </c>
      <c r="N110">
        <f>入力シート!L110</f>
        <v>0</v>
      </c>
      <c r="O110">
        <f>入力シート!N110</f>
        <v>0</v>
      </c>
      <c r="P110">
        <f>入力シート!M110</f>
        <v>0</v>
      </c>
      <c r="Q110" t="str">
        <f>入力シート!AK110</f>
        <v/>
      </c>
      <c r="S110" t="str">
        <f t="shared" si="19"/>
        <v/>
      </c>
      <c r="T110" t="str">
        <f t="shared" si="20"/>
        <v/>
      </c>
      <c r="U110" t="str">
        <f>入力シート!AL110</f>
        <v/>
      </c>
      <c r="V110">
        <f>入力シート!R110</f>
        <v>0</v>
      </c>
      <c r="W110" t="str">
        <f t="shared" si="21"/>
        <v/>
      </c>
      <c r="X110" t="str">
        <f t="shared" si="22"/>
        <v/>
      </c>
      <c r="Y110" t="str">
        <f>入力シート!AM110</f>
        <v/>
      </c>
      <c r="Z110">
        <f>入力シート!T110</f>
        <v>0</v>
      </c>
      <c r="AA110" t="str">
        <f t="shared" si="23"/>
        <v/>
      </c>
      <c r="AB110" t="str">
        <f t="shared" si="24"/>
        <v/>
      </c>
      <c r="AC110" t="str">
        <f>入力シート!AN110</f>
        <v/>
      </c>
      <c r="AD110">
        <f>入力シート!V110</f>
        <v>0</v>
      </c>
      <c r="AE110" t="str">
        <f t="shared" si="25"/>
        <v/>
      </c>
      <c r="AF110" t="str">
        <f t="shared" si="26"/>
        <v/>
      </c>
    </row>
    <row r="111" spans="1:32" x14ac:dyDescent="0.4">
      <c r="A111" s="87"/>
      <c r="B111" s="87"/>
      <c r="E111">
        <f>入力シート!B111</f>
        <v>0</v>
      </c>
      <c r="F111" t="str">
        <f>入力シート!C111&amp;"　"&amp;入力シート!D111</f>
        <v>　</v>
      </c>
      <c r="G111" t="str">
        <f>入力シート!E111&amp;" "&amp;入力シート!F111</f>
        <v xml:space="preserve"> </v>
      </c>
      <c r="H111" t="str">
        <f t="shared" si="18"/>
        <v>　</v>
      </c>
      <c r="J111">
        <f>入力シート!O111</f>
        <v>0</v>
      </c>
      <c r="K111">
        <f>IF(入力シート!I111="男",1,IF(入力シート!I111="女",2,0))</f>
        <v>0</v>
      </c>
      <c r="L111">
        <f>入力シート!J111</f>
        <v>0</v>
      </c>
      <c r="M111">
        <f>入力シート!K111</f>
        <v>0</v>
      </c>
      <c r="N111">
        <f>入力シート!L111</f>
        <v>0</v>
      </c>
      <c r="O111">
        <f>入力シート!N111</f>
        <v>0</v>
      </c>
      <c r="P111">
        <f>入力シート!M111</f>
        <v>0</v>
      </c>
      <c r="Q111" t="str">
        <f>入力シート!AK111</f>
        <v/>
      </c>
      <c r="S111" t="str">
        <f t="shared" si="19"/>
        <v/>
      </c>
      <c r="T111" t="str">
        <f t="shared" si="20"/>
        <v/>
      </c>
      <c r="U111" t="str">
        <f>入力シート!AL111</f>
        <v/>
      </c>
      <c r="V111">
        <f>入力シート!R111</f>
        <v>0</v>
      </c>
      <c r="W111" t="str">
        <f t="shared" si="21"/>
        <v/>
      </c>
      <c r="X111" t="str">
        <f t="shared" si="22"/>
        <v/>
      </c>
      <c r="Y111" t="str">
        <f>入力シート!AM111</f>
        <v/>
      </c>
      <c r="Z111">
        <f>入力シート!T111</f>
        <v>0</v>
      </c>
      <c r="AA111" t="str">
        <f t="shared" si="23"/>
        <v/>
      </c>
      <c r="AB111" t="str">
        <f t="shared" si="24"/>
        <v/>
      </c>
      <c r="AC111" t="str">
        <f>入力シート!AN111</f>
        <v/>
      </c>
      <c r="AD111">
        <f>入力シート!V111</f>
        <v>0</v>
      </c>
      <c r="AE111" t="str">
        <f t="shared" si="25"/>
        <v/>
      </c>
      <c r="AF111" t="str">
        <f t="shared" si="26"/>
        <v/>
      </c>
    </row>
    <row r="112" spans="1:32" x14ac:dyDescent="0.4">
      <c r="A112" s="87"/>
      <c r="B112" s="87"/>
      <c r="E112">
        <f>入力シート!B112</f>
        <v>0</v>
      </c>
      <c r="F112" t="str">
        <f>入力シート!C112&amp;"　"&amp;入力シート!D112</f>
        <v>　</v>
      </c>
      <c r="G112" t="str">
        <f>入力シート!E112&amp;" "&amp;入力シート!F112</f>
        <v xml:space="preserve"> </v>
      </c>
      <c r="H112" t="str">
        <f t="shared" ref="H112:H113" si="27">F112</f>
        <v>　</v>
      </c>
      <c r="J112">
        <f>入力シート!O112</f>
        <v>0</v>
      </c>
      <c r="K112">
        <f>IF(入力シート!I112="男",1,IF(入力シート!I112="女",2,0))</f>
        <v>0</v>
      </c>
      <c r="L112">
        <f>入力シート!J112</f>
        <v>0</v>
      </c>
      <c r="M112">
        <f>入力シート!K112</f>
        <v>0</v>
      </c>
      <c r="N112">
        <f>入力シート!L112</f>
        <v>0</v>
      </c>
      <c r="O112">
        <f>入力シート!N112</f>
        <v>0</v>
      </c>
      <c r="P112">
        <f>入力シート!M112</f>
        <v>0</v>
      </c>
      <c r="Q112" t="str">
        <f>入力シート!AK112</f>
        <v/>
      </c>
      <c r="S112" t="str">
        <f t="shared" ref="S112:S113" si="28">IF(Q112="","",0)</f>
        <v/>
      </c>
      <c r="T112" t="str">
        <f t="shared" ref="T112:T113" si="29">IF(Q112="","",2)</f>
        <v/>
      </c>
      <c r="U112" t="str">
        <f>入力シート!AL112</f>
        <v/>
      </c>
      <c r="V112">
        <f>入力シート!R112</f>
        <v>0</v>
      </c>
      <c r="W112" t="str">
        <f t="shared" ref="W112:W113" si="30">IF(U112="","",0)</f>
        <v/>
      </c>
      <c r="X112" t="str">
        <f t="shared" ref="X112:X113" si="31">IF(U112="","",2)</f>
        <v/>
      </c>
      <c r="Y112" t="str">
        <f>入力シート!AM112</f>
        <v/>
      </c>
      <c r="Z112">
        <f>入力シート!T112</f>
        <v>0</v>
      </c>
      <c r="AA112" t="str">
        <f t="shared" ref="AA112:AA113" si="32">IF(Y112="","",0)</f>
        <v/>
      </c>
      <c r="AB112" t="str">
        <f t="shared" ref="AB112:AB113" si="33">IF(Y112="","",2)</f>
        <v/>
      </c>
      <c r="AC112" t="str">
        <f>入力シート!AN112</f>
        <v/>
      </c>
      <c r="AD112">
        <f>入力シート!V112</f>
        <v>0</v>
      </c>
      <c r="AE112" t="str">
        <f t="shared" ref="AE112:AE113" si="34">IF(AC112="","",0)</f>
        <v/>
      </c>
      <c r="AF112" t="str">
        <f t="shared" ref="AF112:AF113" si="35">IF(AC112="","",2)</f>
        <v/>
      </c>
    </row>
    <row r="113" spans="1:32" x14ac:dyDescent="0.4">
      <c r="A113" s="87"/>
      <c r="B113" s="87"/>
      <c r="E113">
        <f>入力シート!B113</f>
        <v>0</v>
      </c>
      <c r="F113" t="str">
        <f>入力シート!C113&amp;"　"&amp;入力シート!D113</f>
        <v>　</v>
      </c>
      <c r="G113" t="str">
        <f>入力シート!E113&amp;" "&amp;入力シート!F113</f>
        <v xml:space="preserve"> </v>
      </c>
      <c r="H113" t="str">
        <f t="shared" si="27"/>
        <v>　</v>
      </c>
      <c r="J113">
        <f>入力シート!O113</f>
        <v>0</v>
      </c>
      <c r="K113">
        <f>IF(入力シート!I113="男",1,IF(入力シート!I113="女",2,0))</f>
        <v>0</v>
      </c>
      <c r="L113">
        <f>入力シート!J113</f>
        <v>0</v>
      </c>
      <c r="M113">
        <f>入力シート!K113</f>
        <v>0</v>
      </c>
      <c r="N113">
        <f>入力シート!L113</f>
        <v>0</v>
      </c>
      <c r="O113">
        <f>入力シート!N113</f>
        <v>0</v>
      </c>
      <c r="P113">
        <f>入力シート!M113</f>
        <v>0</v>
      </c>
      <c r="Q113" t="str">
        <f>入力シート!AK113</f>
        <v/>
      </c>
      <c r="S113" t="str">
        <f t="shared" si="28"/>
        <v/>
      </c>
      <c r="T113" t="str">
        <f t="shared" si="29"/>
        <v/>
      </c>
      <c r="U113" t="str">
        <f>入力シート!AL113</f>
        <v/>
      </c>
      <c r="V113">
        <f>入力シート!R113</f>
        <v>0</v>
      </c>
      <c r="W113" t="str">
        <f t="shared" si="30"/>
        <v/>
      </c>
      <c r="X113" t="str">
        <f t="shared" si="31"/>
        <v/>
      </c>
      <c r="Y113" t="str">
        <f>入力シート!AM113</f>
        <v/>
      </c>
      <c r="Z113">
        <f>入力シート!T113</f>
        <v>0</v>
      </c>
      <c r="AA113" t="str">
        <f t="shared" si="32"/>
        <v/>
      </c>
      <c r="AB113" t="str">
        <f t="shared" si="33"/>
        <v/>
      </c>
      <c r="AC113" t="str">
        <f>入力シート!AN113</f>
        <v/>
      </c>
      <c r="AD113">
        <f>入力シート!V113</f>
        <v>0</v>
      </c>
      <c r="AE113" t="str">
        <f t="shared" si="34"/>
        <v/>
      </c>
      <c r="AF113" t="str">
        <f t="shared" si="35"/>
        <v/>
      </c>
    </row>
  </sheetData>
  <sheetProtection algorithmName="SHA-512" hashValue="btv/kxsz0j3K9ZsMhLq4etJ1IbcgFWgwgU1b51DBRSAhLJ65P/5Zy4GJu/oYaJabitwoxWzAq46USUzOQxvgPg==" saltValue="DC4ghm6Tc6NIzYwYG7JlCQ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入力シート</vt:lpstr>
      <vt:lpstr>DATE</vt:lpstr>
      <vt:lpstr>NANS</vt:lpstr>
      <vt:lpstr>入力シート!Print_Area</vt:lpstr>
      <vt:lpstr>入力シート!Print_Titles</vt:lpstr>
      <vt:lpstr>一般</vt:lpstr>
      <vt:lpstr>高校</vt:lpstr>
      <vt:lpstr>種別</vt:lpstr>
      <vt:lpstr>所属地</vt:lpstr>
      <vt:lpstr>小学4年以下</vt:lpstr>
      <vt:lpstr>小学5･6年</vt:lpstr>
      <vt:lpstr>性別</vt:lpstr>
      <vt:lpstr>中学1年</vt:lpstr>
      <vt:lpstr>中学2･3年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桑名市教育委員会</dc:creator>
  <cp:lastModifiedBy>桑名市教育委員会</cp:lastModifiedBy>
  <cp:lastPrinted>2023-10-09T07:15:00Z</cp:lastPrinted>
  <dcterms:created xsi:type="dcterms:W3CDTF">2023-09-29T00:23:36Z</dcterms:created>
  <dcterms:modified xsi:type="dcterms:W3CDTF">2023-10-11T09:47:52Z</dcterms:modified>
</cp:coreProperties>
</file>